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13_ncr:1_{B21E5D3F-1F35-477B-A4E3-356E3DA524C5}" xr6:coauthVersionLast="47" xr6:coauthVersionMax="47" xr10:uidLastSave="{00000000-0000-0000-0000-000000000000}"/>
  <bookViews>
    <workbookView xWindow="-110" yWindow="-110" windowWidth="19420" windowHeight="10420" tabRatio="634" firstSheet="2" activeTab="2" xr2:uid="{00000000-000D-0000-FFFF-FFFF00000000}"/>
  </bookViews>
  <sheets>
    <sheet name="Overview" sheetId="16" r:id="rId1"/>
    <sheet name="Financial Data" sheetId="15" r:id="rId2"/>
    <sheet name="Risk Assesment" sheetId="4" r:id="rId3"/>
    <sheet name="Rating" sheetId="5" r:id="rId4"/>
    <sheet name="Project Indicators" sheetId="8" r:id="rId5"/>
    <sheet name="Lessons Learned" sheetId="9" r:id="rId6"/>
    <sheet name="Results Tracker" sheetId="17" r:id="rId7"/>
  </sheets>
  <externalReferences>
    <externalReference r:id="rId8"/>
    <externalReference r:id="rId9"/>
  </externalReferences>
  <definedNames>
    <definedName name="_xlnm._FilterDatabase" localSheetId="3" hidden="1">Rating!$C$7:$I$8</definedName>
    <definedName name="iincome" localSheetId="1">#REF!</definedName>
    <definedName name="iincome">#REF!</definedName>
    <definedName name="income" localSheetId="1">#REF!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 localSheetId="1">'[2]Results Tracker'!$G$146:$G$149</definedName>
    <definedName name="type1">#REF!</definedName>
    <definedName name="Year">[1]Dropdowns!$H$2:$H$36</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5" l="1"/>
  <c r="F27" i="15"/>
  <c r="AK9" i="15" l="1"/>
  <c r="U12" i="15"/>
  <c r="N17" i="15"/>
  <c r="V17" i="15" s="1"/>
  <c r="AD17" i="15" s="1"/>
  <c r="AL17" i="15" s="1"/>
  <c r="N18" i="15"/>
  <c r="V18" i="15" s="1"/>
  <c r="N19" i="15"/>
  <c r="V19" i="15" s="1"/>
  <c r="AD19" i="15" s="1"/>
  <c r="AL19" i="15" s="1"/>
  <c r="AT19" i="15" s="1"/>
  <c r="BB19" i="15" s="1"/>
  <c r="BH19" i="15" s="1"/>
  <c r="N20" i="15"/>
  <c r="V20" i="15"/>
  <c r="AD20" i="15" s="1"/>
  <c r="AL20" i="15" s="1"/>
  <c r="AT20" i="15" s="1"/>
  <c r="BB20" i="15" s="1"/>
  <c r="BH20" i="15" s="1"/>
  <c r="AZ20" i="15"/>
  <c r="N21" i="15"/>
  <c r="V21" i="15" s="1"/>
  <c r="AD21" i="15" s="1"/>
  <c r="AL21" i="15" s="1"/>
  <c r="AT21" i="15" s="1"/>
  <c r="BB21" i="15" s="1"/>
  <c r="BH21" i="15" s="1"/>
  <c r="AZ21" i="15"/>
  <c r="N22" i="15"/>
  <c r="V22" i="15"/>
  <c r="AD22" i="15" s="1"/>
  <c r="AL22" i="15" s="1"/>
  <c r="AT22" i="15" s="1"/>
  <c r="BB22" i="15" s="1"/>
  <c r="BH22" i="15" s="1"/>
  <c r="AZ22" i="15"/>
  <c r="N23" i="15"/>
  <c r="V23" i="15" s="1"/>
  <c r="AD23" i="15" s="1"/>
  <c r="AL23" i="15" s="1"/>
  <c r="AT23" i="15" s="1"/>
  <c r="BB23" i="15" s="1"/>
  <c r="BH23" i="15" s="1"/>
  <c r="AZ23" i="15"/>
  <c r="N24" i="15"/>
  <c r="V24" i="15" s="1"/>
  <c r="AD24" i="15" s="1"/>
  <c r="AL24" i="15" s="1"/>
  <c r="AT24" i="15" s="1"/>
  <c r="BB24" i="15" s="1"/>
  <c r="BH24" i="15" s="1"/>
  <c r="AZ24" i="15"/>
  <c r="N25" i="15"/>
  <c r="V25" i="15" s="1"/>
  <c r="AD25" i="15" s="1"/>
  <c r="AL25" i="15" s="1"/>
  <c r="AT25" i="15" s="1"/>
  <c r="BB25" i="15" s="1"/>
  <c r="BH25" i="15" s="1"/>
  <c r="N26" i="15"/>
  <c r="V26" i="15" s="1"/>
  <c r="AD26" i="15" s="1"/>
  <c r="AL26" i="15" s="1"/>
  <c r="AT26" i="15" s="1"/>
  <c r="BB26" i="15" s="1"/>
  <c r="BF26" i="15"/>
  <c r="N27" i="15"/>
  <c r="V27" i="15" s="1"/>
  <c r="AD27" i="15" s="1"/>
  <c r="AL27" i="15" s="1"/>
  <c r="AT27" i="15" s="1"/>
  <c r="BB27" i="15" s="1"/>
  <c r="BH27" i="15" s="1"/>
  <c r="N28" i="15"/>
  <c r="V28" i="15" s="1"/>
  <c r="AD28" i="15" s="1"/>
  <c r="AL28" i="15" s="1"/>
  <c r="AT28" i="15" s="1"/>
  <c r="BH28" i="15"/>
  <c r="AT44" i="15"/>
  <c r="AT46" i="15" s="1"/>
  <c r="N46" i="15"/>
  <c r="V46" i="15"/>
  <c r="AD46" i="15"/>
  <c r="AL46" i="15"/>
  <c r="BB46" i="15"/>
  <c r="N29" i="15" l="1"/>
  <c r="V29" i="15"/>
  <c r="AD18" i="15"/>
  <c r="AL18" i="15" s="1"/>
  <c r="AT18" i="15" s="1"/>
  <c r="BB18" i="15" s="1"/>
  <c r="BH18" i="15" s="1"/>
  <c r="AT17" i="15"/>
  <c r="BF29" i="15"/>
  <c r="Q21" i="17"/>
  <c r="S21" i="17"/>
  <c r="M21" i="17"/>
  <c r="I21" i="17"/>
  <c r="AD29" i="15" l="1"/>
  <c r="BB17" i="15"/>
  <c r="AT29" i="15"/>
  <c r="AL29" i="15"/>
  <c r="BB29" i="15" l="1"/>
  <c r="BH29" i="15" s="1"/>
  <c r="BH17" i="15"/>
  <c r="BH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6</author>
  </authors>
  <commentList>
    <comment ref="M9" authorId="0" shapeId="0" xr:uid="{FCB8FB04-34E7-4E7E-87E9-1ED5EC20CA36}">
      <text>
        <r>
          <rPr>
            <sz val="8"/>
            <color indexed="81"/>
            <rFont val="Tahoma"/>
            <family val="2"/>
          </rPr>
          <t>USD according to current un rate  7.002</t>
        </r>
      </text>
    </comment>
  </commentList>
</comments>
</file>

<file path=xl/sharedStrings.xml><?xml version="1.0" encoding="utf-8"?>
<sst xmlns="http://schemas.openxmlformats.org/spreadsheetml/2006/main" count="2040" uniqueCount="933">
  <si>
    <t>Yes</t>
  </si>
  <si>
    <t>Albania</t>
  </si>
  <si>
    <t>No</t>
  </si>
  <si>
    <t>Algeria</t>
  </si>
  <si>
    <t>Angola</t>
  </si>
  <si>
    <t>Argentina</t>
  </si>
  <si>
    <t>Czech Republic</t>
  </si>
  <si>
    <t>Djibouti</t>
  </si>
  <si>
    <t>Dominica</t>
  </si>
  <si>
    <t xml:space="preserve">Name: </t>
  </si>
  <si>
    <t>Dominican Republic</t>
  </si>
  <si>
    <t xml:space="preserve">Email: </t>
  </si>
  <si>
    <t>Ecuador</t>
  </si>
  <si>
    <t>Egypt</t>
  </si>
  <si>
    <t>El Salvador</t>
  </si>
  <si>
    <t>Eritrea</t>
  </si>
  <si>
    <t>Estonia</t>
  </si>
  <si>
    <t>Ethiopia</t>
  </si>
  <si>
    <t>Fiji</t>
  </si>
  <si>
    <t>Georgia</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</si>
  <si>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</si>
  <si>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</si>
  <si>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</si>
  <si>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</si>
  <si>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</si>
  <si>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</si>
  <si>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</si>
  <si>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</si>
  <si>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</si>
  <si>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</si>
  <si>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</si>
  <si>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</si>
  <si>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</si>
  <si>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</si>
  <si>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</si>
  <si>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</si>
  <si>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</si>
  <si>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</si>
  <si>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</si>
  <si>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</si>
  <si>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</si>
  <si>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</si>
  <si>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</si>
  <si>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</si>
  <si>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</si>
  <si>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</si>
  <si>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</si>
  <si>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</si>
  <si>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</si>
  <si>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</si>
  <si>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</si>
  <si>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</si>
  <si>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</si>
  <si>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</si>
  <si>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</si>
  <si>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</si>
  <si>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</si>
  <si>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</si>
  <si>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</si>
  <si>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</si>
  <si>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</si>
  <si>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</si>
  <si>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</si>
  <si>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</si>
  <si>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</si>
  <si>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</si>
  <si>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</si>
  <si>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</si>
  <si>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</si>
  <si>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</si>
  <si>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</si>
  <si>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</si>
  <si>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</si>
  <si>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</si>
  <si>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</si>
  <si>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</si>
  <si>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</si>
  <si>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</si>
  <si>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</si>
  <si>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</si>
  <si>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</si>
  <si>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</si>
  <si>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</si>
  <si>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</si>
  <si>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</si>
  <si>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</si>
  <si>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</si>
  <si>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</si>
  <si>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</si>
  <si>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</si>
  <si>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</si>
  <si>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</si>
  <si>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</si>
  <si>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</si>
  <si>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</si>
  <si>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</si>
  <si>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</si>
  <si>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</si>
  <si>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</si>
  <si>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</si>
  <si>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</si>
  <si>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</si>
  <si>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</si>
  <si>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</si>
  <si>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</si>
  <si>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</si>
  <si>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</si>
  <si>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</si>
  <si>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</si>
  <si>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</si>
  <si>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</si>
  <si>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</si>
  <si>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</si>
  <si>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</si>
  <si>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</si>
  <si>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</si>
  <si>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</si>
  <si>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</si>
  <si>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</si>
  <si>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</si>
  <si>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</si>
  <si>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</si>
  <si>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</si>
  <si>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</si>
  <si>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</si>
  <si>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</si>
  <si>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</si>
  <si>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</si>
  <si>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</si>
  <si>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</si>
  <si>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</si>
  <si>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</si>
  <si>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</si>
  <si>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</si>
  <si>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</si>
  <si>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</si>
  <si>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</si>
  <si>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</si>
  <si>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</si>
  <si>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</si>
  <si>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</si>
  <si>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</si>
  <si>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</si>
  <si>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</si>
  <si>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</si>
  <si>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</si>
  <si>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</si>
  <si>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</si>
  <si>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</si>
  <si>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</si>
  <si>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</si>
  <si>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</si>
  <si>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</si>
  <si>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</si>
  <si>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</si>
  <si>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</si>
  <si>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Steps Taken to Mitigate Risk</t>
  </si>
  <si>
    <t>Add any comments relevant to risk mitigation (word limit = 500)</t>
  </si>
  <si>
    <t>Implementing Entity</t>
  </si>
  <si>
    <t>Please Provide the Name and Contact information of person(s) reponsible for completeling the Rating section</t>
  </si>
  <si>
    <t>TOTAL</t>
  </si>
  <si>
    <t>Other</t>
  </si>
  <si>
    <t>Target for Project End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</si>
  <si>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</si>
  <si>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</si>
  <si>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</si>
  <si>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</si>
  <si>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</si>
  <si>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</si>
  <si>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</si>
  <si>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</si>
  <si>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</si>
  <si>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</si>
  <si>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</si>
  <si>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</si>
  <si>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</si>
  <si>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</si>
  <si>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</si>
  <si>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</si>
  <si>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</si>
  <si>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</si>
  <si>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</si>
  <si>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</si>
  <si>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</si>
  <si>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</si>
  <si>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</si>
  <si>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</si>
  <si>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</si>
  <si>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</si>
  <si>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</si>
  <si>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</si>
  <si>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</si>
  <si>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</si>
  <si>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</si>
  <si>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</si>
  <si>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</si>
  <si>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</si>
  <si>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</si>
  <si>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</si>
  <si>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</si>
  <si>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</si>
  <si>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</si>
  <si>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</si>
  <si>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</si>
  <si>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</si>
  <si>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</si>
  <si>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</si>
  <si>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</si>
  <si>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</si>
  <si>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</si>
  <si>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</si>
  <si>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</si>
  <si>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</si>
  <si>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</si>
  <si>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</si>
  <si>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</si>
  <si>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</si>
  <si>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</si>
  <si>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</si>
  <si>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</si>
  <si>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</si>
  <si>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</si>
  <si>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</si>
  <si>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</si>
  <si>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</si>
  <si>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</si>
  <si>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</si>
  <si>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</si>
  <si>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</si>
  <si>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</si>
  <si>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</si>
  <si>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</si>
  <si>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</si>
  <si>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</si>
  <si>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</si>
  <si>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</si>
  <si>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</si>
  <si>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</si>
  <si>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</si>
  <si>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</si>
  <si>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</si>
  <si>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</si>
  <si>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</si>
  <si>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</si>
  <si>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</si>
  <si>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</si>
  <si>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</si>
  <si>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</si>
  <si>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</si>
  <si>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</si>
  <si>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</si>
  <si>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</si>
  <si>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</si>
  <si>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</si>
  <si>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</si>
  <si>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</si>
  <si>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</si>
  <si>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</si>
  <si>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</si>
  <si>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</si>
  <si>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</si>
  <si>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</si>
  <si>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</si>
  <si>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</si>
  <si>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</si>
  <si>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</si>
  <si>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</si>
  <si>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</si>
  <si>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</si>
  <si>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</si>
  <si>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</si>
  <si>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</si>
  <si>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</si>
  <si>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</si>
  <si>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</si>
  <si>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</si>
  <si>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</si>
  <si>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</si>
  <si>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</si>
  <si>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</si>
  <si>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</si>
  <si>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</si>
  <si>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</si>
  <si>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</si>
  <si>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</si>
  <si>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</si>
  <si>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</si>
  <si>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</si>
  <si>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</si>
  <si>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</si>
  <si>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</si>
  <si>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</si>
  <si>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</si>
  <si>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</si>
  <si>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</si>
  <si>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</si>
  <si>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</si>
  <si>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</si>
  <si>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</si>
  <si>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</si>
  <si>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</si>
  <si>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</si>
  <si>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</si>
  <si>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</si>
  <si>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</si>
  <si>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</si>
  <si>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</si>
  <si>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</si>
  <si>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</si>
  <si>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</si>
  <si>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</si>
  <si>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</si>
  <si>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</si>
  <si>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</si>
  <si>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</si>
  <si>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</si>
  <si>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</si>
  <si>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</si>
  <si>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</si>
  <si>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</si>
  <si>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</si>
  <si>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</si>
  <si>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</si>
  <si>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</si>
  <si>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</si>
  <si>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</si>
  <si>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</si>
  <si>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</si>
  <si>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</si>
  <si>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</si>
  <si>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</si>
  <si>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</si>
  <si>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</si>
  <si>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</si>
  <si>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</si>
  <si>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</si>
  <si>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</si>
  <si>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</si>
  <si>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</si>
  <si>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</si>
  <si>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</si>
  <si>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</si>
  <si>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</si>
  <si>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</si>
  <si>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</si>
  <si>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</si>
  <si>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</si>
  <si>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</si>
  <si>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</si>
  <si>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</si>
  <si>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</si>
  <si>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</si>
  <si>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</si>
  <si>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</si>
  <si>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</si>
  <si>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</si>
  <si>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</si>
  <si>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</si>
  <si>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</si>
  <si>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</si>
  <si>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</si>
  <si>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</si>
  <si>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</si>
  <si>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</si>
  <si>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</si>
  <si>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</si>
  <si>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</si>
  <si>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</si>
  <si>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</si>
  <si>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</si>
  <si>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</si>
  <si>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</si>
  <si>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</si>
  <si>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</si>
  <si>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</si>
  <si>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</si>
  <si>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</si>
  <si>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</si>
  <si>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</si>
  <si>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</si>
  <si>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</si>
  <si>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</si>
  <si>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</si>
  <si>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</si>
  <si>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</si>
  <si>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</si>
  <si>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</si>
  <si>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</si>
  <si>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</si>
  <si>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</si>
  <si>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</si>
  <si>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</si>
  <si>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</si>
  <si>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</si>
  <si>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</si>
  <si>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</si>
  <si>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</si>
  <si>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</si>
  <si>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</si>
  <si>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</si>
  <si>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</si>
  <si>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</si>
  <si>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</si>
  <si>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</si>
  <si>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</si>
  <si>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</si>
  <si>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</si>
  <si>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</si>
  <si>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</si>
  <si>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</si>
  <si>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</si>
  <si>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</si>
  <si>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</si>
  <si>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</si>
  <si>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</si>
  <si>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</si>
  <si>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</si>
  <si>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</si>
  <si>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</si>
  <si>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</si>
  <si>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</si>
  <si>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</si>
  <si>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</si>
  <si>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</si>
  <si>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</si>
  <si>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</si>
  <si>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</si>
  <si>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</si>
  <si>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</si>
  <si>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</si>
  <si>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</si>
  <si>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</si>
  <si>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</si>
  <si>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</si>
  <si>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</si>
  <si>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</si>
  <si>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</si>
  <si>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</si>
  <si>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</si>
  <si>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</si>
  <si>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</si>
  <si>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</si>
  <si>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</si>
  <si>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</si>
  <si>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</si>
  <si>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</si>
  <si>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</si>
  <si>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</si>
  <si>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</si>
  <si>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</si>
  <si>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</si>
  <si>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</si>
  <si>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</si>
  <si>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</si>
  <si>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</si>
  <si>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</si>
  <si>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</si>
  <si>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</si>
  <si>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</si>
  <si>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</si>
  <si>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</si>
  <si>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</si>
  <si>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</si>
  <si>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</si>
  <si>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</si>
  <si>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</si>
  <si>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</si>
  <si>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</si>
  <si>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</si>
  <si>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</si>
  <si>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</si>
  <si>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</si>
  <si>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</si>
  <si>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</si>
  <si>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</si>
  <si>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</si>
  <si>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</si>
  <si>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</si>
  <si>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</si>
  <si>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</si>
  <si>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</si>
  <si>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</si>
  <si>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</si>
  <si>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</si>
  <si>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</si>
  <si>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</si>
  <si>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</si>
  <si>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</si>
  <si>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</si>
  <si>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</si>
  <si>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</si>
  <si>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</si>
  <si>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</si>
  <si>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</si>
  <si>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</si>
  <si>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</si>
  <si>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</si>
  <si>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</si>
  <si>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</si>
  <si>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</si>
  <si>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</si>
  <si>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</si>
  <si>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</si>
  <si>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</si>
  <si>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</si>
  <si>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</si>
  <si>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</si>
  <si>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</si>
  <si>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</si>
  <si>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</si>
  <si>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</si>
  <si>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</si>
  <si>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</si>
  <si>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</si>
  <si>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</si>
  <si>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</si>
  <si>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</si>
  <si>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</si>
  <si>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</si>
  <si>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</si>
  <si>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</si>
  <si>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</si>
  <si>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</si>
  <si>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</si>
  <si>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</si>
  <si>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</si>
  <si>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</si>
  <si>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</si>
  <si>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</si>
  <si>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</si>
  <si>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</si>
  <si>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</si>
  <si>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</si>
  <si>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</si>
  <si>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</si>
  <si>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</si>
  <si>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</si>
  <si>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</si>
  <si>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</si>
  <si>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Please justify your rating.  Outline the positive and negative progress made by the project since it started.  Provide specific recommendations for next steps.  (word limit=500)</t>
  </si>
  <si>
    <t>Other (If there is more than one executing entity a rating should be provided from each EE for the outputs/outcomes of the project for which the entity is responsible; the Designated Authority can also provide a rating)</t>
  </si>
  <si>
    <t>Implementing Entity:</t>
  </si>
  <si>
    <t>Alignment with AF outcome(s)</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</si>
  <si>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</si>
  <si>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</si>
  <si>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</si>
  <si>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</si>
  <si>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</si>
  <si>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</si>
  <si>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</si>
  <si>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</si>
  <si>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</si>
  <si>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</si>
  <si>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</si>
  <si>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</si>
  <si>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</si>
  <si>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</si>
  <si>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</si>
  <si>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</si>
  <si>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</si>
  <si>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</si>
  <si>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</si>
  <si>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Project components/outcomes</t>
  </si>
  <si>
    <t xml:space="preserve">Executing Entity Project Manger/Coordinator: </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</si>
  <si>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</si>
  <si>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</si>
  <si>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</si>
  <si>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Over 50% of southern Egypt farming communities practice risk reduction measures </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</si>
  <si>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</si>
  <si>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</si>
  <si>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</si>
  <si>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</si>
  <si>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</si>
  <si>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</si>
  <si>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</si>
  <si>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</si>
  <si>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</si>
  <si>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</si>
  <si>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</si>
  <si>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</si>
  <si>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</si>
  <si>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</si>
  <si>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</si>
  <si>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</si>
  <si>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</si>
  <si>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</si>
  <si>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</si>
  <si>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Output 1.3</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</si>
  <si>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</si>
  <si>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</si>
  <si>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</si>
  <si>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</si>
  <si>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</si>
  <si>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</si>
  <si>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</si>
  <si>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</si>
  <si>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</si>
  <si>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</si>
  <si>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</si>
  <si>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</si>
  <si>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</si>
  <si>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Output 1.5</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</si>
  <si>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</si>
  <si>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</si>
  <si>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</si>
  <si>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</si>
  <si>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</si>
  <si>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90 % borrowers engaged in raising livestock will have access to proper vet services equipped to reduce climate risk</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</si>
  <si>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</si>
  <si>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</si>
  <si>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</si>
  <si>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</si>
  <si>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</si>
  <si>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</si>
  <si>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</si>
  <si>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
* Most of the project interventions are included in the national climate adaptation plan.</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</si>
  <si>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</si>
  <si>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</si>
  <si>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</si>
  <si>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r>
      <rPr>
        <b/>
        <sz val="10"/>
        <color theme="1"/>
        <rFont val="Times New Roman"/>
        <family val="1"/>
      </rPr>
      <t>51</t>
    </r>
    <r>
      <rPr>
        <sz val="10"/>
        <color theme="1"/>
        <rFont val="Times New Roman"/>
        <family val="1"/>
      </rPr>
      <t xml:space="preserve"> Climate information centres have been established in partner NGOs to deliver services for climate risk reduction. In addition </t>
    </r>
    <r>
      <rPr>
        <b/>
        <sz val="10"/>
        <color theme="1"/>
        <rFont val="Times New Roman"/>
        <family val="1"/>
      </rPr>
      <t xml:space="preserve">51 </t>
    </r>
    <r>
      <rPr>
        <sz val="10"/>
        <color theme="1"/>
        <rFont val="Times New Roman"/>
        <family val="1"/>
      </rPr>
      <t>similar centres have been established in the disrict-level offices of the agricultural directorates of the 5 project governorates. The NGO centres have</t>
    </r>
    <r>
      <rPr>
        <b/>
        <sz val="10"/>
        <color theme="1"/>
        <rFont val="Times New Roman"/>
        <family val="1"/>
      </rPr>
      <t xml:space="preserve"> 340</t>
    </r>
    <r>
      <rPr>
        <sz val="10"/>
        <color theme="1"/>
        <rFont val="Times New Roman"/>
        <family val="1"/>
      </rPr>
      <t xml:space="preserve"> dedicated volunteers while there are 2 staff members in each government center. In addition a MOU has been signed between BMU  and extension sector in the ministry of agriculture aimed to  host the early warning units in the MALR organogram .</t>
    </r>
  </si>
  <si>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</si>
  <si>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Output 2.1</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</si>
  <si>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</si>
  <si>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</si>
  <si>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</si>
  <si>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</si>
  <si>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 xml:space="preserve">* 300 officials at local and central government, as well as parliament, aware of climate proofing agriculture and water management.
* The Egyptian Parliament stressed the importance of disseminating climate adaptation interventions  and commended the  project interventions.
</t>
  </si>
  <si>
    <t>300 officials at local and central government, as well as parliament, aware of climate proofing agriculture and water management</t>
  </si>
  <si>
    <t>Output 2.2</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</si>
  <si>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</si>
  <si>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</si>
  <si>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</si>
  <si>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</si>
  <si>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</si>
  <si>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</si>
  <si>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</si>
  <si>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</si>
  <si>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</si>
  <si>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</si>
  <si>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Output 2.4</t>
  </si>
  <si>
    <t>Number of students benefiting from lessons learned from project interventions</t>
  </si>
  <si>
    <t>300 yearly from the 3 key universities in Southern Egypt</t>
  </si>
  <si>
    <t>Progress since inception to June 2020</t>
  </si>
  <si>
    <t>Unforeseen changes in poverty, hunger, nutrition, and other socio-economic variables due to external factors such as Triple F crisis, pandemics, climate change.</t>
  </si>
  <si>
    <t>Potential conflict between farmers engaged in adaptation and applying new techniques and traditional farmers who are not.</t>
  </si>
  <si>
    <t xml:space="preserve"> This risk has not materialized in the reporting period.</t>
  </si>
  <si>
    <t xml:space="preserve">Lack of trust in the government honouring its commitments to offer the announced benefits to the beneficiaries. </t>
  </si>
  <si>
    <t xml:space="preserve">Non-sustainability of the project due to institutional or financial factors </t>
  </si>
  <si>
    <t xml:space="preserve">The substantially positive results achieved continued to demonstrate the economic feasibility of the project interventions. As a result, the numbers of farmers replicating and up scaling in their lands, mostly at their own expenses continued to increase during this reporting period. The Ministry of Agriculture continued to adopt the wheat cultivation interventions in its programmes and during the reporting period. Further, project interventions were adopted in the Ministry's sugar cane and sorghum national campaings. As in previous years, the project prioritised building capacities of the new partner NGOs that joined the project during this reporting period to anchor the project at the local level. It also continued to oversee and support the NGOs with whom partnerships were established during the previous reporting period. Enhancing capacities of the new loans beneficiaries through specialized trainings to help them sustainably manage their projects continued. Engagement of extension officers in trainings and demonstration fields continued to be a priority.   </t>
  </si>
  <si>
    <t xml:space="preserve">No crimes of this nature have been recorded during the reporting period. As per normal practice, animal heads supplied during the reporting period for loans were insured.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</si>
  <si>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</si>
  <si>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</si>
  <si>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As was the case in previous years, the project continued to build local trust and ownership through the involvement of communities in the identification of priorities, activity planning and implementation.  Wide sharing of the Government's honouring of its commitments in the project implementation in festive harvest days that acknowledged the government's role and the resulting positive achievements also continued. The project continued to bring concerned government officials together with community members, media, and civil society, which continued to ffectively promoted the trust in the Government's active role in supporting the project and realising its announced objectives.  </t>
  </si>
  <si>
    <t>N.A</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</si>
  <si>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</si>
  <si>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</si>
  <si>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</si>
  <si>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</si>
  <si>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</si>
  <si>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</si>
  <si>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</si>
  <si>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</si>
  <si>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 xml:space="preserve">*to improve the extension sector capacity to scale-up climate adaptation interventions,100 extension workers received 100 motorcycles from the project under MOU between the project and extension sector. 
* 250 governmental focal points have been trained on managment of agro- meteorological data, comunication skills, utilization of the system developed under output 1.2 and means of desemination information. 
210  governmental  focal points were trained on the utilization of the system developed under output 1.2 and the use of the andriod system to disseminate information among farmers. </t>
  </si>
  <si>
    <t>Output 1.1</t>
  </si>
  <si>
    <t>Output 1.2</t>
  </si>
  <si>
    <t>Output 1.4</t>
  </si>
  <si>
    <t>Output 2.3</t>
  </si>
  <si>
    <t>Project Execution Costs</t>
  </si>
  <si>
    <t>Project
Management Fee</t>
  </si>
  <si>
    <t xml:space="preserve">*Due to late project start-up,  the current reporting period reflect the activities of the  second year, but it  technically and financially refers to the target mentioned in project document in  the first year. 
*Some key procurement and processes originally planned during the current reporting period have been delayed, but have been recently realized or are well under way and to be expedited in the course of 2015. This includes completion of procurement of animal heads - the small loan programme   and related capacity building activities. These key items are expected to boost delivery in both financial and activity terms. </t>
  </si>
  <si>
    <t xml:space="preserve">Project Execution Costs </t>
  </si>
  <si>
    <t>30.4.2016</t>
  </si>
  <si>
    <t>30.4.2017</t>
  </si>
  <si>
    <t>30.4.2018</t>
  </si>
  <si>
    <t>NA</t>
  </si>
  <si>
    <t>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t>
  </si>
  <si>
    <t>Financial information PPR 5:  cumulative from project start to [31/3/2018]</t>
  </si>
  <si>
    <t>Financial information PPR 4:  cumulative from project start to [31/3/2017]</t>
  </si>
  <si>
    <t>Financial information PPR 3:  cumulative from project start to [31/3/2016]</t>
  </si>
  <si>
    <t>Financial information PPR 2:  cumulative from project start to [31/3/2015]</t>
  </si>
  <si>
    <t>Financial information PPR 6:  cumulative from project start to [31/3/2019]</t>
  </si>
  <si>
    <t>30.4.2019</t>
  </si>
  <si>
    <t>30.4.2020</t>
  </si>
  <si>
    <t>2.1  Training of Government Officials</t>
  </si>
  <si>
    <t>1.1 Community Mobilization</t>
  </si>
  <si>
    <t>1.3  Introduction and use of Water Saving Irrigation</t>
  </si>
  <si>
    <t>1.2  Early Warning System Established</t>
  </si>
  <si>
    <t>2.3 Results Sharing</t>
  </si>
  <si>
    <t>2.2 Documentation of Lessons Learned</t>
  </si>
  <si>
    <t>1.4 Building Resilience in Agriculture Production</t>
  </si>
  <si>
    <t>1.5 Building Resilience in Livestock Production</t>
  </si>
  <si>
    <t>2.4 Academic Integration</t>
  </si>
  <si>
    <t>Estimated cumulative total disbursement as of [31/7/2020]</t>
  </si>
  <si>
    <t>Estimated cumulative total disbursement as of [31/3/2019]</t>
  </si>
  <si>
    <t>Estimated cumulative total disbursement as of [31/3/2018]</t>
  </si>
  <si>
    <t>Estimated cumulative total disbursement as of [31/3/2017]</t>
  </si>
  <si>
    <t>Estimated cumulative total disbursement as of [31/3/2016]</t>
  </si>
  <si>
    <t>Estimated cumulative total disbursement as of [31/3/2015]</t>
  </si>
  <si>
    <t>Project Budget</t>
  </si>
  <si>
    <t>% achieved</t>
  </si>
  <si>
    <t>Security risk: Egypt in general has witnessed an increase in crime compared to the past, which poses a risk to property.</t>
  </si>
  <si>
    <t>Output 1.2. Establishment of a climate change and food security monitoring system</t>
  </si>
  <si>
    <t>HS</t>
  </si>
  <si>
    <t>s</t>
  </si>
  <si>
    <t>S</t>
  </si>
  <si>
    <t xml:space="preserve">75 new Water User Associations to be established. Follow- up on water user associations and promoting adoption of water saving techniques for 5000 beneficiaries                                                                                                                                                                                                                                                            </t>
  </si>
  <si>
    <t xml:space="preserve">extension fields and on-farm training for introduction of heat tolerant 
varieties of common crops  &amp;  dissemination of changing of sowing dates and intercropping practices to 3000  benefciaries 
extension fields for introduction improved agricultural techniques for cash  crops cultivation to 100 benefiacaries   .
Enhancing  the value of cash crops by  introducting simple post-harvest equipment anf on- farm training to 5000  beneficiaries                                                                                        
  on-farm training to introduce heat tolerant
varieties of common crops such as wheat, maize, sorghum and water-saving sugar cane varieties &amp; dissemination of changing of sowing dates and intercropping practices in addition to the introduction of heat tolerant 
varieties  and techniques of cash  crops such as pomegranate  green beans, banana, basilicum, and  tomato for 2000 benefciaries                                       
Farm-to-farm visits  for 100  beneficiaries 
</t>
  </si>
  <si>
    <t xml:space="preserve">                                                                                                                                                                      produce 6 short animated  documentaries, each focusing on one of the project interventions under component 1 </t>
  </si>
  <si>
    <t xml:space="preserve">Annual workshops that join project actors from community, department, regional and national level to discuss opportunities and constraints, and share experience and learning  for 80 participants                                                                                                                                                                                                                                                         Periocal meetings of local and project steering and technical committees    held       </t>
  </si>
  <si>
    <t>Organization  of  student  trainings  and  field  visits for 50 students</t>
  </si>
  <si>
    <t xml:space="preserve">Extension fields and on-farm training for introduction of heat tolerant varieties of common crops &amp; dissemination of changing of sowing dates and intercropping practices to 3,000  benefciaries.
extension fields for introduction improved agricultural techniques for cash  crops cultivation to 100 benefiacaries   .
Enhancing  the value of cash crops by  introducting simple post-harvest equipment anf on- farm training to 5000  beneficiaries                                                                                        
  on-farm training to introduce heat tolerant
varieties of common crops such as wheat, maize, sorghum and water-saving sugar cane varieties &amp; dissemination of changing of sowing dates and intercropping practices in addition to the introduction of heat tolerant 
varieties  and techniques of cash  crops such as pomegranate  green beans, banana, basilicum, and  tomato for 2000 benefciaries                                       
Farm-to-farm visits  for 100  beneficiaries 
</t>
  </si>
  <si>
    <t xml:space="preserve">Continued use of early warning system and disseminination of alerts through the climate information centers in the partner NGOs. Spread early warning messages by localized short messages SMS to 5,000 SMSs.
</t>
  </si>
  <si>
    <t>Training the PMU staff on related technical topics 22 employees.</t>
  </si>
  <si>
    <t xml:space="preserve">1. Indicate trends, both positive and negative, in achievement of outcomes as per the project indicators.  
2.  Detail critical risks that have affected progress.  
3.  Outline response to MTR undertaken this reporting period.  </t>
  </si>
  <si>
    <t>List all Risks identified in project preparation phase and what steps are being taken to mitigate them</t>
  </si>
  <si>
    <t>No critical risks with a 50% or more likelihood of affecting progress were identified and/or materialized druing the reporting period.</t>
  </si>
  <si>
    <t>Food prices have been closely monitored to identify significant changes in prices and inform activities accordingly. 10 new varieties of wheat, maize, sorghum and sugar cane and improved agricultural practices were introduced, contributing to the strengthening of community resilience to extreme weather events and increasing temperatures. The use of early warning system to relay information on upcoming extreme weather events to farmers continued, significanlty reducing losses in such events.</t>
  </si>
  <si>
    <r>
      <t xml:space="preserve">*seven brochures, </t>
    </r>
    <r>
      <rPr>
        <sz val="10"/>
        <color rgb="FFFF0000"/>
        <rFont val="Times New Roman"/>
        <family val="1"/>
      </rPr>
      <t>121 press</t>
    </r>
    <r>
      <rPr>
        <sz val="10"/>
        <color theme="1"/>
        <rFont val="Times New Roman"/>
        <family val="1"/>
      </rPr>
      <t xml:space="preserve"> releases issued, 6 visibility materials (desk calendar and blocknote, desk organiser) were designed, printed and disseminated and more than (50) articles were written about the project.          
*7  documentary film produced on project interventions and disseminated to concerned stakeholders.</t>
    </r>
  </si>
  <si>
    <t>ithar.khalil@wfp.org</t>
  </si>
  <si>
    <t xml:space="preserve">The project continued to engage more volunteers to efficiently and effectively raise awareness of climate change and how it can be adapted to. With a total number of 900 volunteers, the project was able to upscale its different intervensions in 49 villages. The use of attractive community mobilzation techniques, namely on-farm theater, continued where continued where 41 performances were staged to date reaching 7,624 beneficiaries and are estimated to have raised awareness of some 30,000 indirectly. </t>
  </si>
  <si>
    <t>Continue mobilization of volunteers for awareness raising. Dissemination of project interventions through theater in the targeted villages and neighboring for 6,000 beneficiaries.</t>
  </si>
  <si>
    <t xml:space="preserve">12 new Water User Associations to be established. Follow- up on water user associations and promoting adoption of water saving techniques for 1,200 beneficiaries.                                                                                                                                                                                                                                                        </t>
  </si>
  <si>
    <t>The dissemination of varieties with improved weather shock tolerance and reduced water consumption continued, reaching more beneficiaries. Improved agricultural practices including raised bed cultivation, change of sowing dates and modified stem spacing also continued. The models for Intercropping of fava-beans with sugar cane and wheat with sugar cane were further decimated. Very positive results were recorded, including 35% increases in productivity and 20-25% savings in water. These results were widely disseminated through festive harvest days that were very effective in case-showing the achieved results for up scaling and replication throughout the villages. All planned targets under this output were successfully achieved.
* Land consolidation for introduction of heat tolerant varieties of common crops such as wheat, maize, sorghum and water-saving sugar cane varieties &amp;  dissemination of changing of sowing dates and intercropping practices to over 4,300 smallholder through 735 acres cultivated by 1,190 farmers.
*159 extension fields were established for introduction of heat tolerant varieties and cultivation of cash crops.
* On-farm training to introduce heat tolerant varieties of common crops such as wheat, maize, sorghum and water-saving sugar cane varieties &amp; dissemination of changing of sowing dates and intercropping practices in addition to the introduction of heat tolerant varieties  and techniques of cash  crops such as pomegranate  green beans, banana, basilica, and tomato to 2,000 smallholder.
* 150 smallholder participate in Farm-to-Farm visits.</t>
  </si>
  <si>
    <t xml:space="preserve">Train 3,000 beneficiaries on specifics of animal raising/keeping introduce bees and ducks for in-kind loans in collaboration with partners NGOs to 10,000  beneficiaries
</t>
  </si>
  <si>
    <t>* Produce 1 short animated documentation films that focuses on one of the project interventions under component 1.
* Publish set of articles on project interventions.</t>
  </si>
  <si>
    <t>* 11 visibility materials (desk calendar and block note, desk organizer) were designed, printed and used for dissemination among partner agencies, and national local authorities, including local and national political representatives.
* Project website was kept updated.
* 5 Facebook groups were maintained with 7,000 beneficiaries, the groups are successfully linking project experts, local youth and volunteers.</t>
  </si>
  <si>
    <t>* Annual workshops that bring together the project stakeholders from target communities, government departments, at regional and national levels to discuss opportunities and constraints, and share experience and learning. (80 participants)
* Local steering committees of 100 participants.
* Project steering committee of 15 participants.
* Technical meetings with 100 participants.</t>
  </si>
  <si>
    <t>Organization of student trainings and field visits for 200 students.</t>
  </si>
  <si>
    <t>The project successfully engaged 216 students during the repoting period. The project continued to collaborate with 3 Universities and 5 secondary schools.</t>
  </si>
  <si>
    <t>The project has been made visible at several levels through presentations to the minister of Agriculture and other senior officials. Site visits have also been effectively undertaken. 
* 7 Presentations were made to the Minister of Agriculture and senior government officials.
* Annual workshops was implemented, successfully bringing 150 of the different stakeholders together for experience sharing and team building. 45 local and regional steering committee meetings and events were held to support implementation efforts and strengthen partnerships to ensure continuity and sustainability of activies</t>
  </si>
  <si>
    <t>The project continued its highly satisfactory performance and effective demonstartion of substantial results during the reporting period. It supported wheat and maize farmers to effectively face two extreme weather spells by effectively alerting farmers on upcoming extreme weather events and offer recommendations on how to reduce losses. This allowed the farmers to effectively safeguard their crops through significant reductions of losses that reached 60%. New beneficiaries were exposed to physical and soft water savings techniques, effectively supporting them to realize 35% reductions in water consumption. Likewise, the building resilience through animal production as the different capacity building and visibility actvities continued successfully to reach more beneficiaries.  
Comparison of actual verses planned progress of all the outputs, concludes that the project has progressed very well during this reporting period.</t>
  </si>
  <si>
    <t>Use of the early warning system continued successfully, were 100,000 usages of the on-line version were recorded. In addition, 12,000 farmers received messages of the system through extension officers and local stations established in the climate information centers that were established by the project in the partner NGOs. A minimum of 226,000 farmers are estimated to have benefited indirectly through the verbal spreading of the warning alerts within the villages (word of mouth). The system supported farmers reduce their wheat and maize losses due to 2 heat waves to an average of 5%, compared to a 40% loss rate reported by other farmers. 
* 7,296 SMSs were broadcasted to communicate localized early warning messages and recommendations.</t>
  </si>
  <si>
    <t>Eng. Emad Abdallah</t>
  </si>
  <si>
    <t>eabdallah@yahoo.com</t>
  </si>
  <si>
    <t xml:space="preserve">The project successfully continued its  way to achieve expected outcomes during this year of implementation. It had excellent progress in activities on the ground, such as water supply interventions, early warning solutions to extreme weather events, and in-kind micro-credit schemes. 
 It continued to leverage the lessons during the years of implementation . It continued extensive engagement of stakeholders, including government, NGOS, academia, and communities and was efficiently able to reaches its objectives and results within the allocated budgets. </t>
  </si>
  <si>
    <t xml:space="preserve">Dr. Ithar Khalil </t>
  </si>
  <si>
    <t xml:space="preserve"> An  estimated  90% of target population understand climate change phenomenon, risks to livelihoods, and adaptation solutions</t>
  </si>
  <si>
    <t>24 New water user associations were established under the project during the reporting period, bring the total associations established by the project to 98, all continued to operate effectively. Introduction of canal lining, soil laser levelling and other soft irrigation management techniques continued successfully and activities were achieved as planned.
* Canal lining completed during water closure periods in 888 acres, with a total length of 8,071 meters.
* Soil laser leveling completed in 400 acres, benefiting a total of 778 beneficiary.
* Capacity of 53 local NGOs enhanced and 24 WUAs established, benefiting 1,015 smallholders.
* 240 farmers were trained on soft skills on water saving technologies.</t>
  </si>
  <si>
    <t>4,036 beneficiaries were trained on specifics of animal raising/keeping goats, bees and ducks, while 10,650 of trained beneficiaries received in-kind loans in collaboration with partners NGOs.</t>
  </si>
  <si>
    <r>
      <t xml:space="preserve">
• 98 water user associations have been established.              
   •   </t>
    </r>
    <r>
      <rPr>
        <b/>
        <sz val="10"/>
        <color theme="1"/>
        <rFont val="Times New Roman"/>
        <family val="1"/>
      </rPr>
      <t>26,931</t>
    </r>
    <r>
      <rPr>
        <sz val="10"/>
        <color theme="1"/>
        <rFont val="Times New Roman"/>
        <family val="1"/>
      </rPr>
      <t xml:space="preserve"> direct and 53,862 indirect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r>
  </si>
  <si>
    <r>
      <rPr>
        <b/>
        <sz val="10"/>
        <color theme="1"/>
        <rFont val="Times New Roman"/>
        <family val="1"/>
      </rPr>
      <t>145,960</t>
    </r>
    <r>
      <rPr>
        <sz val="10"/>
        <color theme="1"/>
        <rFont val="Times New Roman"/>
        <family val="1"/>
      </rPr>
      <t xml:space="preserve"> people  participated  in awareness sessions and mobilized to participate in project activities </t>
    </r>
  </si>
  <si>
    <t>6,960 acres directly benefited from 98 water users associations established and water saving  activates</t>
  </si>
  <si>
    <t>All canals undergoing improved irrigation efficiency  benefit from water user associations established and strengthened under the project.</t>
  </si>
  <si>
    <r>
      <t>To date,</t>
    </r>
    <r>
      <rPr>
        <b/>
        <sz val="10"/>
        <color theme="1"/>
        <rFont val="Times New Roman"/>
        <family val="1"/>
      </rPr>
      <t xml:space="preserve"> 51,977</t>
    </r>
    <r>
      <rPr>
        <sz val="10"/>
        <color theme="1"/>
        <rFont val="Times New Roman"/>
        <family val="1"/>
      </rPr>
      <t xml:space="preserve"> people benefited directly from the project activities that provided access to heat resistant strategic plants  (wheat and sorghum , sugar cane and maize), as well as how to change sowing dates, and other soft techniques to reduce climate risks. In addition, some</t>
    </r>
    <r>
      <rPr>
        <b/>
        <sz val="10"/>
        <color theme="1"/>
        <rFont val="Times New Roman"/>
        <family val="1"/>
      </rPr>
      <t xml:space="preserve"> 119,942 </t>
    </r>
    <r>
      <rPr>
        <sz val="10"/>
        <color theme="1"/>
        <rFont val="Times New Roman"/>
        <family val="1"/>
      </rPr>
      <t>people benefited indirectly through seeing the achieved results and adopting the introduced practices in their own fields.</t>
    </r>
  </si>
  <si>
    <t>36767 women benefiting from small loans to acquire heat tolerant livestock varieties</t>
  </si>
  <si>
    <r>
      <t xml:space="preserve">* </t>
    </r>
    <r>
      <rPr>
        <sz val="10"/>
        <color rgb="FFFF0000"/>
        <rFont val="Times New Roman"/>
        <family val="1"/>
      </rPr>
      <t>35</t>
    </r>
    <r>
      <rPr>
        <sz val="10"/>
        <color theme="1"/>
        <rFont val="Times New Roman"/>
        <family val="1"/>
      </rPr>
      <t xml:space="preserve"> TV spots was produced and aired.
* </t>
    </r>
    <r>
      <rPr>
        <sz val="10"/>
        <color rgb="FFFF0000"/>
        <rFont val="Times New Roman"/>
        <family val="1"/>
      </rPr>
      <t>27</t>
    </r>
    <r>
      <rPr>
        <sz val="10"/>
        <color theme="1"/>
        <rFont val="Times New Roman"/>
        <family val="1"/>
      </rPr>
      <t xml:space="preserve"> radio interviews were conducted with project stakeholders about the different intervensions and success in their villages </t>
    </r>
  </si>
  <si>
    <t>5 Facebook groups, one for each governorate, were maintained with an average number of 7000 participants in each. In addition, aYoutube channel with 1100 views is effectively used. As well as the project website was kept updated.
* In addition to 35040 visits to the project website</t>
  </si>
  <si>
    <r>
      <rPr>
        <b/>
        <sz val="10"/>
        <color theme="1"/>
        <rFont val="Times New Roman"/>
        <family val="1"/>
      </rPr>
      <t>33,296</t>
    </r>
    <r>
      <rPr>
        <sz val="10"/>
        <color theme="1"/>
        <rFont val="Times New Roman"/>
        <family val="1"/>
      </rPr>
      <t xml:space="preserve"> beneficiaries from the training on reduction techniques of climate risk to livestock</t>
    </r>
  </si>
  <si>
    <t xml:space="preserve">*87 advocacy events have been held for policy makers (presentations, site visits, events).
* Project mid-term evaluation was conducted in 2015.
* 12  Presentations were made to the Minister of Agriculture and senior government officials
* 60 Site visits organized bringing 301 relevant officials to visit the project fields and see the achievements 
* 27 events were organized for beneficiaries to present their experiences to other potential beneficiaries, with 570 average number of  beneficiaries in each
* Annual workshop was organised, brining together 70 project actors from community, department, regional and national levels organized to discuss opportunities and constraints, and share experience and learning.
</t>
  </si>
  <si>
    <r>
      <t xml:space="preserve">                                 
 *</t>
    </r>
    <r>
      <rPr>
        <b/>
        <sz val="10"/>
        <color theme="1"/>
        <rFont val="Times New Roman"/>
        <family val="1"/>
      </rPr>
      <t>2411</t>
    </r>
    <r>
      <rPr>
        <sz val="10"/>
        <color theme="1"/>
        <rFont val="Times New Roman"/>
        <family val="1"/>
      </rPr>
      <t xml:space="preserve"> university students from three universities participated in project interventions in climate adaptation and have been trained on compute skills.</t>
    </r>
  </si>
  <si>
    <t>`</t>
  </si>
  <si>
    <t>Describe any changes undertaken to improve results on the ground or any changes made to project outputs (i.e. changes to project design)</t>
  </si>
  <si>
    <t xml:space="preserve">No material changes have been made to the project document since the start of implementation.                                                                                                          </t>
  </si>
  <si>
    <t>How have gender considerations been taken into consideration during the reporting period? What have been the lessons learned as a consequence of inclusion of such considerations on project performance or impacts?</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</si>
  <si>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</si>
  <si>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r>
      <t>Replication and upscaling of many of the project interventions is already done by farmers in the project villages. Local units and NGOs from other villages have also approached the project to expand its activities to their villages.  N</t>
    </r>
    <r>
      <rPr>
        <sz val="11"/>
        <rFont val="Times New Roman"/>
        <family val="1"/>
      </rPr>
      <t>ew interventions are adopted by different governmental authorities such as extension campaign for sorghum, wheat vegetables, and sugarcane.</t>
    </r>
  </si>
  <si>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</si>
  <si>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 xml:space="preserve">Many of the project intervensions are already being replicated both in the project villages as  well as in new villages. The project intervensions in wheat have already been adopted by the  National Wheat campaign for ntaional upscaling.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</si>
  <si>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</si>
  <si>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</si>
  <si>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</si>
  <si>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Yes, as indicated in the project annual reports issued so far, several governmental focal points and officials, volunteers, community members and farmers have been trained on several aspects such as communication skills, climate-smart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</si>
  <si>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</si>
  <si>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*The experience exchange among farmers and word of mouth about the conrete results that have materialised from the project intervensions have been very effective in spreading the intervensions and increasing adoption rates both within the project villages as well as to neighbouring villages.
*The deployment of volunteers to mobilize communities and raise awareness is very effective in the catalysing the spread to new neighbouring villages</t>
  </si>
  <si>
    <t>Project Performance Report (PPR)</t>
  </si>
  <si>
    <t>Period of Report (Dates)</t>
  </si>
  <si>
    <t xml:space="preserve">Project Title: </t>
  </si>
  <si>
    <t>Building Resilient Food Security Systems to Benefit the Southern Egypt Region .</t>
  </si>
  <si>
    <t>Southern Egypt Region” Project in Egypt</t>
  </si>
  <si>
    <t xml:space="preserve">Project Summary: </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</si>
  <si>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</si>
  <si>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</si>
  <si>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</si>
  <si>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</si>
  <si>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</si>
  <si>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</si>
  <si>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</si>
  <si>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</si>
  <si>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</si>
  <si>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</si>
  <si>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</si>
  <si>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</si>
  <si>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Biodiversity</t>
  </si>
  <si>
    <t>U</t>
  </si>
  <si>
    <t>BD-SP1-PA Financing</t>
  </si>
  <si>
    <t>1: Arid &amp; semi-arid ecosystems</t>
  </si>
  <si>
    <t>Implementing Entity (IE) [name]:</t>
  </si>
  <si>
    <t>United Nations World Food Programme</t>
  </si>
  <si>
    <t>MSP</t>
  </si>
  <si>
    <t>Climate Change Adaptation</t>
  </si>
  <si>
    <t>BD-SP2-Marine PA</t>
  </si>
  <si>
    <t>2: Coastal, marine &amp; freshwater ecosystems</t>
  </si>
  <si>
    <t>Type of IE:</t>
  </si>
  <si>
    <t>MULTILATERAL IMPLEMENTING ENTITY</t>
  </si>
  <si>
    <t>EA</t>
  </si>
  <si>
    <t>Climate Change Mitigation</t>
  </si>
  <si>
    <t>MU</t>
  </si>
  <si>
    <t>BD-SP3-PA Networks</t>
  </si>
  <si>
    <t>3: Forest ecosystems</t>
  </si>
  <si>
    <t xml:space="preserve">Country(ies): </t>
  </si>
  <si>
    <t xml:space="preserve">Egypt </t>
  </si>
  <si>
    <t>International Waters</t>
  </si>
  <si>
    <t>Good</t>
  </si>
  <si>
    <t>BD-SP5-Markets</t>
  </si>
  <si>
    <t>13: Conservation and Sustainable Use of Biological Diversity Important to Agriculture</t>
  </si>
  <si>
    <t>Relevant Geographic Points (i.e. cities, villages, bodies of water):</t>
  </si>
  <si>
    <t xml:space="preserve">Assuit, Sohag , Qena, Luxor, Asswan </t>
  </si>
  <si>
    <t>Multiple Focal Area</t>
  </si>
  <si>
    <t>BD-SP7-Invasive Alien Species(IAS)</t>
  </si>
  <si>
    <t>6: Promoting the adoption of renewable energy by removing barriers and reducing implementation costs</t>
  </si>
  <si>
    <t>CC-SP2- Industrial EE</t>
  </si>
  <si>
    <t>8: Water 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</si>
  <si>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</si>
  <si>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</si>
  <si>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</si>
  <si>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</si>
  <si>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</si>
  <si>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</si>
  <si>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</si>
  <si>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</si>
  <si>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29 June, 2012.</t>
  </si>
  <si>
    <t>IE-AFB Agreement Signature Date:</t>
  </si>
  <si>
    <t>23 July, 2012.</t>
  </si>
  <si>
    <t>CC-SP6-LULUCF</t>
  </si>
  <si>
    <t>12: Integrated Ecosystem Management</t>
  </si>
  <si>
    <t>Start of Project/Programme:</t>
  </si>
  <si>
    <t>March 31, 2013</t>
  </si>
  <si>
    <t>Cross cutting capacity building</t>
  </si>
  <si>
    <t>14: Persistent Organic Pollutants</t>
  </si>
  <si>
    <t>Mid-term Review Date (if planned):</t>
  </si>
  <si>
    <t>September, 2015</t>
  </si>
  <si>
    <t>Terminal Evaluation Date:</t>
  </si>
  <si>
    <t>June, 2018</t>
  </si>
  <si>
    <t>List documents/ reports/ brochures / articles that have been prepared about the project.</t>
  </si>
  <si>
    <t>Cyprus</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</si>
  <si>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</si>
  <si>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List the Website address (URL) of project.</t>
  </si>
  <si>
    <t>Democratic People's Republic of Korea</t>
  </si>
  <si>
    <t xml:space="preserve">http://climatechange-eg.org/
</t>
  </si>
  <si>
    <t>Democratic Republic of the Congo</t>
  </si>
  <si>
    <t>Denmark</t>
  </si>
  <si>
    <t xml:space="preserve">Project contacts:  </t>
  </si>
  <si>
    <t>National Project Manager/Coordinator</t>
  </si>
  <si>
    <t>Eng. Othman El Shaikh</t>
  </si>
  <si>
    <t>othmanelshiakh@gmail.com</t>
  </si>
  <si>
    <t xml:space="preserve">Date: </t>
  </si>
  <si>
    <t>Government DA</t>
  </si>
  <si>
    <t>Mr.  Mohamed Salah El Saied, Chairman  
Egyptian Environmental Affairs Agency (EEAA)</t>
  </si>
  <si>
    <t xml:space="preserve">Dr. Ithar Khalil, WFP Egypt Country Office </t>
  </si>
  <si>
    <t>Finland</t>
  </si>
  <si>
    <t>France</t>
  </si>
  <si>
    <t>Executing Agency</t>
  </si>
  <si>
    <t>Gambia</t>
  </si>
  <si>
    <r>
      <t xml:space="preserve">Dr. Ali Hozyen - </t>
    </r>
    <r>
      <rPr>
        <sz val="11"/>
        <rFont val="Times New Roman"/>
        <family val="1"/>
      </rPr>
      <t xml:space="preserve">Supervisor General </t>
    </r>
    <r>
      <rPr>
        <sz val="11"/>
        <color rgb="FFFF0000"/>
        <rFont val="Times New Roman"/>
        <family val="1"/>
      </rPr>
      <t xml:space="preserve"> - </t>
    </r>
    <r>
      <rPr>
        <sz val="11"/>
        <color indexed="8"/>
        <rFont val="Times New Roman"/>
        <family val="1"/>
      </rPr>
      <t>Executive Agency for Comprehensive Development Projects
 (EACDP)- Ministry of Agriculture</t>
    </r>
  </si>
  <si>
    <t xml:space="preserve">hozayen2004@hotmail.com </t>
  </si>
  <si>
    <t>Germany</t>
  </si>
  <si>
    <t>Greece</t>
  </si>
  <si>
    <t>Guinea Bissau</t>
  </si>
  <si>
    <t>Iceland</t>
  </si>
  <si>
    <t>Iran (Islamic Republic of)</t>
  </si>
  <si>
    <t>Iraq</t>
  </si>
  <si>
    <t>Ireland</t>
  </si>
  <si>
    <t>Israel</t>
  </si>
  <si>
    <t>Italy</t>
  </si>
  <si>
    <t>Japan</t>
  </si>
  <si>
    <t>Kuwait</t>
  </si>
  <si>
    <t>Kyrgyzstan</t>
  </si>
  <si>
    <t>Lao People’s Democratic Republic</t>
  </si>
  <si>
    <t>Libyan Arab Jamahiriya</t>
  </si>
  <si>
    <t>Liechtenstein</t>
  </si>
  <si>
    <t>Luxembourg</t>
  </si>
  <si>
    <t>Micronesia, Federated States of</t>
  </si>
  <si>
    <t>Monaco</t>
  </si>
  <si>
    <t>Netherlands</t>
  </si>
  <si>
    <t>New Zealand</t>
  </si>
  <si>
    <t>Norway</t>
  </si>
  <si>
    <t>Portugal</t>
  </si>
  <si>
    <t>Qatar</t>
  </si>
  <si>
    <t>Republic of Korea</t>
  </si>
  <si>
    <t>Republic of Moldova</t>
  </si>
  <si>
    <t>Singapore</t>
  </si>
  <si>
    <t>Slovakia</t>
  </si>
  <si>
    <t>Somalia</t>
  </si>
  <si>
    <t>Spain</t>
  </si>
  <si>
    <t>Sweden</t>
  </si>
  <si>
    <t>Switzerland</t>
  </si>
  <si>
    <t>The former Yugoslav Republic of Macedonia</t>
  </si>
  <si>
    <t>United Arab Emirates</t>
  </si>
  <si>
    <t>United Kingdom of Great Britain and Northern Ireland</t>
  </si>
  <si>
    <t>United Republic of Tanzania</t>
  </si>
  <si>
    <t>United States of America</t>
  </si>
  <si>
    <t>Venezuela, Bolivarian Republic of</t>
  </si>
  <si>
    <t>Viet Nam</t>
  </si>
  <si>
    <t>Yemen</t>
  </si>
  <si>
    <t>01/04/19- 30/06/20</t>
  </si>
  <si>
    <t xml:space="preserve"> As is normally the practice for any WFP projects, gender equality was encouraged at all levels, such as membership of steering and project support commitees, project staff, loans beneficiaries and other activities. 
-The Agro-processing activities included the construction of units for sub-bed drying of tomatoes and pomegranate peeling. Managed by the local NGOs, women were the primary target of the labor force of these units. Like the animal loans, these units introduced the concept of adding value to crops to significantly increase their selling price and have created a new livelihood for women in the villages.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continued to allow  the women to take up new occupations by setting up SMEs and trading clothes and handicrafts. This created a micro economy within the project areas that is run by women.</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</si>
  <si>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</si>
  <si>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</si>
  <si>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 xml:space="preserve">EGY/MIE/Food/2011/1
</t>
  </si>
  <si>
    <t>WFP</t>
  </si>
  <si>
    <r>
      <rPr>
        <b/>
        <u/>
        <sz val="11"/>
        <color indexed="8"/>
        <rFont val="Arial"/>
        <family val="2"/>
      </rPr>
      <t>Core Indicator</t>
    </r>
    <r>
      <rPr>
        <sz val="11"/>
        <color theme="1"/>
        <rFont val="Calibri"/>
        <family val="2"/>
        <scheme val="minor"/>
      </rPr>
      <t>: No. of beneficiaries</t>
    </r>
  </si>
  <si>
    <r>
      <rPr>
        <b/>
        <u/>
        <sz val="11"/>
        <color indexed="8"/>
        <rFont val="Arial"/>
        <family val="2"/>
      </rPr>
      <t>Core Indicator</t>
    </r>
    <r>
      <rPr>
        <sz val="11"/>
        <color theme="1"/>
        <rFont val="Calibri"/>
        <family val="2"/>
        <scheme val="minor"/>
      </rPr>
      <t xml:space="preserve"> 1.2: No. of Early Warning Systems</t>
    </r>
  </si>
  <si>
    <t>Indicator 3.1.1: Percentage in targeted population awareness of predicted adverse impacts of climate change, and of appropriate responses</t>
  </si>
  <si>
    <r>
      <rPr>
        <b/>
        <u/>
        <sz val="11"/>
        <color indexed="8"/>
        <rFont val="Arial"/>
        <family val="2"/>
      </rPr>
      <t>Core Indicator</t>
    </r>
    <r>
      <rPr>
        <sz val="11"/>
        <color theme="1"/>
        <rFont val="Calibri"/>
        <family val="2"/>
        <scheme val="minor"/>
      </rPr>
      <t xml:space="preserve"> 4.2: Assets produced, developed, improved or strengthened</t>
    </r>
  </si>
  <si>
    <r>
      <rPr>
        <b/>
        <u/>
        <sz val="11"/>
        <color indexed="8"/>
        <rFont val="Arial"/>
        <family val="2"/>
      </rPr>
      <t>Core Indicator</t>
    </r>
    <r>
      <rPr>
        <sz val="11"/>
        <color theme="1"/>
        <rFont val="Calibri"/>
        <family val="2"/>
        <scheme val="minor"/>
      </rPr>
      <t xml:space="preserve"> 5.1: Natural Assets protected or rehabilitated</t>
    </r>
  </si>
  <si>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</si>
  <si>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</si>
  <si>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r>
      <t xml:space="preserve">1: Health and Social Infrastructure </t>
    </r>
    <r>
      <rPr>
        <i/>
        <sz val="11"/>
        <color indexed="8"/>
        <rFont val="Arial"/>
        <family val="2"/>
      </rPr>
      <t>(developed/improved)</t>
    </r>
  </si>
  <si>
    <r>
      <t xml:space="preserve">2: Physical asset </t>
    </r>
    <r>
      <rPr>
        <i/>
        <sz val="11"/>
        <color indexed="8"/>
        <rFont val="Arial"/>
        <family val="2"/>
      </rPr>
      <t>(produced/improved/strenghtened)</t>
    </r>
  </si>
  <si>
    <t xml:space="preserve">49,440 direct farmers and extension workers are adopting some climate risk reduction measures in agriculture and livestock . In addition of 98,440 indirect beneficiaries.
</t>
  </si>
  <si>
    <t xml:space="preserve"> 147,000 have direct access to the  software. It is estimated that 228,000 indirect beneficiaries are reached. In addition, the software now generates early warning messages for wheat maize sorghum and sugar cane .</t>
  </si>
  <si>
    <t xml:space="preserve">8200 famers were engaged in intercropping activities and high value crops </t>
  </si>
  <si>
    <t xml:space="preserve">The completion of a few activities in a few villages faced delays due to progressive lock down and limitation of group gatherings as a result of COVID-19. To compensate for theese delays, a 2-months no-cost project extension was requested and approved by the AF. This additional period ensured the completion of all workplan activities in all 49 villages of the project. </t>
  </si>
  <si>
    <r>
      <rPr>
        <u/>
        <sz val="10"/>
        <color theme="1"/>
        <rFont val="Calibri"/>
        <family val="2"/>
        <scheme val="minor"/>
      </rPr>
      <t>Output</t>
    </r>
    <r>
      <rPr>
        <sz val="10"/>
        <color theme="1"/>
        <rFont val="Calibri"/>
        <family val="2"/>
        <scheme val="minor"/>
      </rPr>
      <t xml:space="preserve"> 1.1. Community level mobilization and climate adaptation planning (including awareness)</t>
    </r>
  </si>
  <si>
    <r>
      <rPr>
        <u/>
        <sz val="10"/>
        <color theme="1"/>
        <rFont val="Calibri"/>
        <family val="2"/>
        <scheme val="minor"/>
      </rPr>
      <t>Output</t>
    </r>
    <r>
      <rPr>
        <sz val="10"/>
        <color theme="1"/>
        <rFont val="Calibri"/>
        <family val="2"/>
        <scheme val="minor"/>
      </rPr>
      <t xml:space="preserve"> 1.3. Introduction and use of water saving irrigation and other adaptation techniques</t>
    </r>
  </si>
  <si>
    <r>
      <rPr>
        <u/>
        <sz val="10"/>
        <color theme="1"/>
        <rFont val="Calibri"/>
        <family val="2"/>
        <scheme val="minor"/>
      </rPr>
      <t>Output</t>
    </r>
    <r>
      <rPr>
        <sz val="10"/>
        <color theme="1"/>
        <rFont val="Calibri"/>
        <family val="2"/>
        <scheme val="minor"/>
      </rPr>
      <t xml:space="preserve"> 1.4. Building resilience in agricultural production </t>
    </r>
  </si>
  <si>
    <r>
      <rPr>
        <u/>
        <sz val="10"/>
        <color theme="1"/>
        <rFont val="Calibri"/>
        <family val="2"/>
        <scheme val="minor"/>
      </rPr>
      <t>Output</t>
    </r>
    <r>
      <rPr>
        <sz val="10"/>
        <color theme="1"/>
        <rFont val="Calibri"/>
        <family val="2"/>
        <scheme val="minor"/>
      </rPr>
      <t xml:space="preserve"> 1.5. Building resilience through livestock and poultry production</t>
    </r>
  </si>
  <si>
    <r>
      <rPr>
        <u/>
        <sz val="10"/>
        <color theme="1"/>
        <rFont val="Calibri"/>
        <family val="2"/>
        <scheme val="minor"/>
      </rPr>
      <t>Output</t>
    </r>
    <r>
      <rPr>
        <sz val="10"/>
        <color theme="1"/>
        <rFont val="Calibri"/>
        <family val="2"/>
        <scheme val="minor"/>
      </rPr>
      <t xml:space="preserve"> 2.1. Training of government technical staff</t>
    </r>
  </si>
  <si>
    <r>
      <t xml:space="preserve">During the reporting period, 20 employs of the project PMU were trained on several skills including </t>
    </r>
    <r>
      <rPr>
        <sz val="10"/>
        <color rgb="FFFF0000"/>
        <rFont val="Calibri"/>
        <family val="2"/>
        <scheme val="minor"/>
      </rPr>
      <t>communication and strategic management</t>
    </r>
    <r>
      <rPr>
        <sz val="10"/>
        <color rgb="FF000000"/>
        <rFont val="Calibri"/>
        <family val="2"/>
        <scheme val="minor"/>
      </rPr>
      <t>. This brings the total of people benefiting from capacity building since the project start to 100 extension, 22 project staff and 195 governmental focal points</t>
    </r>
  </si>
  <si>
    <r>
      <rPr>
        <u/>
        <sz val="10"/>
        <color theme="1"/>
        <rFont val="Calibri"/>
        <family val="2"/>
        <scheme val="minor"/>
      </rPr>
      <t>Output</t>
    </r>
    <r>
      <rPr>
        <sz val="10"/>
        <color theme="1"/>
        <rFont val="Calibri"/>
        <family val="2"/>
        <scheme val="minor"/>
      </rPr>
      <t xml:space="preserve"> 2.2. Documentation of lessons learned and best practice</t>
    </r>
  </si>
  <si>
    <r>
      <rPr>
        <u/>
        <sz val="10"/>
        <color theme="1"/>
        <rFont val="Calibri"/>
        <family val="2"/>
        <scheme val="minor"/>
      </rPr>
      <t>Output</t>
    </r>
    <r>
      <rPr>
        <sz val="10"/>
        <color theme="1"/>
        <rFont val="Calibri"/>
        <family val="2"/>
        <scheme val="minor"/>
      </rPr>
      <t xml:space="preserve"> 2.3. Sharing project results and lessons learned and mainstreaming new approaches in local and national planning</t>
    </r>
  </si>
  <si>
    <r>
      <rPr>
        <u/>
        <sz val="10"/>
        <color theme="1"/>
        <rFont val="Calibri"/>
        <family val="2"/>
        <scheme val="minor"/>
      </rPr>
      <t>Output</t>
    </r>
    <r>
      <rPr>
        <sz val="10"/>
        <color theme="1"/>
        <rFont val="Calibri"/>
        <family val="2"/>
        <scheme val="minor"/>
      </rPr>
      <t xml:space="preserve"> 2.4. Integration of climate adaptation solutions into University curriculum</t>
    </r>
  </si>
  <si>
    <t xml:space="preserve">
 Due to late project start-up, and although the current reporting period is referred to as YEAR 7. For synchronization, its annual work plan were developed in relation to the actual start date of the project.  Also due to the outbreak of COVID19 in Egypt as of Febraury 2020, some delays in implementation were encountered during the last two months of the project. To mitigate this, a request to extend the project for two months was sent to the AF and the actvitities were successfully completed within this extension period.  
</t>
  </si>
  <si>
    <t>Mitigated</t>
  </si>
  <si>
    <t>An in-depth assessment to quantify a percentage of people replicating throughout the Southern zone was planned for 2020, however due to Covid-related restrictions it could not take place before project closure. Nevertheless, it is coming to our attention that increasing numbers of farmers from neighbouring villages and districts are interested in replicating project interventions</t>
  </si>
  <si>
    <t>Financial information PPR 7</t>
  </si>
  <si>
    <t xml:space="preserve">Project Execution cost </t>
  </si>
  <si>
    <t>-</t>
  </si>
  <si>
    <t xml:space="preserve">-   </t>
  </si>
  <si>
    <t>Estimated cumulative total disbursement as of [31/12/2020]</t>
  </si>
  <si>
    <r>
      <t>Financial information PPR 7:  cumulative from project start to [</t>
    </r>
    <r>
      <rPr>
        <b/>
        <sz val="11"/>
        <color rgb="FFFF0000"/>
        <rFont val="Times New Roman"/>
        <family val="1"/>
      </rPr>
      <t>31/6/2020</t>
    </r>
    <r>
      <rPr>
        <b/>
        <sz val="11"/>
        <rFont val="Times New Roman"/>
        <family val="1"/>
      </rPr>
      <t>]</t>
    </r>
  </si>
  <si>
    <t>During the reporting period, 20 employs of the project PMU were trained on several skills including communication and strategic management. This brings the total of people benefiting from capacity building since the project start to 100 extension, 22 project staff and 195 governmental focal points</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</si>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</sst>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_-* #,##0.00\-;_-* &quot;-&quot;??_-;_-@_-"/>
    <numFmt numFmtId="166" formatCode="dd\-mmm\-yyyy"/>
  </numFmts>
  <fonts count="68" x14ac:knownFonts="1">
    <font>
      <sz val="11"/>
      <color theme="1"/>
      <name val="Calibri"/>
      <family val="2"/>
      <scheme val="minor"/>
    </font>
    <font>
      <sz val="11"/>
      <color indexed="8"/>
      <name val="Times New Roman"/>
      <family val="1"/>
    </font>
    <font>
      <b/>
      <sz val="11"/>
      <color indexed="8"/>
      <name val="Times New Roman"/>
      <family val="1"/>
    </font>
    <font>
      <i/>
      <sz val="11"/>
      <color indexed="8"/>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1"/>
      <color rgb="FFFF0000"/>
      <name val="Times New Roman"/>
      <family val="1"/>
    </font>
    <font>
      <sz val="11"/>
      <color rgb="FFFF0000"/>
      <name val="Calibri"/>
      <family val="2"/>
      <scheme val="minor"/>
    </font>
    <font>
      <b/>
      <sz val="16"/>
      <color theme="1"/>
      <name val="Times New Roman"/>
      <family val="1"/>
    </font>
    <font>
      <sz val="8"/>
      <color rgb="FF000000"/>
      <name val="Segoe UI"/>
      <family val="2"/>
    </font>
    <font>
      <b/>
      <sz val="8"/>
      <color theme="1"/>
      <name val="Times New Roman"/>
      <family val="1"/>
    </font>
    <font>
      <b/>
      <sz val="10"/>
      <color theme="1"/>
      <name val="Times New Roman"/>
      <family val="1"/>
    </font>
    <font>
      <sz val="9"/>
      <color theme="1"/>
      <name val="Times New Roman"/>
      <family val="1"/>
    </font>
    <font>
      <sz val="10"/>
      <color theme="1"/>
      <name val="Times New Roman"/>
      <family val="1"/>
    </font>
    <font>
      <sz val="8"/>
      <color theme="1"/>
      <name val="Times New Roman"/>
      <family val="1"/>
    </font>
    <font>
      <sz val="8"/>
      <color theme="1"/>
      <name val="Calibri"/>
      <family val="2"/>
      <scheme val="minor"/>
    </font>
    <font>
      <sz val="10"/>
      <color theme="1"/>
      <name val="Calibri"/>
      <family val="2"/>
      <scheme val="minor"/>
    </font>
    <font>
      <sz val="11"/>
      <color theme="1"/>
      <name val="Calibri"/>
      <family val="2"/>
      <scheme val="minor"/>
    </font>
    <font>
      <sz val="9"/>
      <name val="Times New Roman"/>
      <family val="1"/>
    </font>
    <font>
      <sz val="10"/>
      <color rgb="FFFF0000"/>
      <name val="Times New Roman"/>
      <family val="1"/>
    </font>
    <font>
      <sz val="8"/>
      <color indexed="81"/>
      <name val="Tahoma"/>
      <family val="2"/>
    </font>
    <font>
      <sz val="11"/>
      <color theme="6" tint="0.59999389629810485"/>
      <name val="Times New Roman"/>
      <family val="1"/>
    </font>
    <font>
      <b/>
      <sz val="11"/>
      <color rgb="FFFF0000"/>
      <name val="Calibri"/>
      <family val="2"/>
      <scheme val="minor"/>
    </font>
    <font>
      <sz val="10"/>
      <name val="Times New Roman"/>
      <family val="1"/>
    </font>
    <font>
      <sz val="11"/>
      <color indexed="9"/>
      <name val="Times New Roman"/>
      <family val="1"/>
    </font>
    <font>
      <b/>
      <sz val="11"/>
      <color indexed="12"/>
      <name val="Times New Roman"/>
      <family val="1"/>
    </font>
    <font>
      <b/>
      <u/>
      <sz val="11"/>
      <color indexed="8"/>
      <name val="Arial"/>
      <family val="2"/>
    </font>
    <font>
      <i/>
      <sz val="9"/>
      <color indexed="8"/>
      <name val="Arial"/>
      <family val="2"/>
    </font>
    <font>
      <i/>
      <sz val="11"/>
      <color indexed="8"/>
      <name val="Arial"/>
      <family val="2"/>
    </font>
    <font>
      <u/>
      <sz val="10"/>
      <color theme="1"/>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0" tint="-4.9989318521683403E-2"/>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9">
    <xf numFmtId="0" fontId="0" fillId="0" borderId="0"/>
    <xf numFmtId="0" fontId="17"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164"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0" fontId="51" fillId="0" borderId="0"/>
  </cellStyleXfs>
  <cellXfs count="628">
    <xf numFmtId="0" fontId="0" fillId="0" borderId="0" xfId="0"/>
    <xf numFmtId="0" fontId="0" fillId="0" borderId="0" xfId="0" applyFill="1"/>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xf numFmtId="0" fontId="4"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8" fillId="0" borderId="0" xfId="0" applyFont="1" applyAlignment="1">
      <alignment horizontal="left" vertical="center"/>
    </xf>
    <xf numFmtId="0" fontId="18" fillId="0" borderId="0" xfId="0" applyFont="1"/>
    <xf numFmtId="0" fontId="18"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8"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8"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2" fillId="2" borderId="1" xfId="0" applyFont="1" applyFill="1" applyBorder="1" applyAlignment="1" applyProtection="1">
      <alignment vertical="top" wrapText="1"/>
    </xf>
    <xf numFmtId="0" fontId="12" fillId="2" borderId="1" xfId="0" applyFont="1" applyFill="1" applyBorder="1" applyAlignment="1" applyProtection="1">
      <alignment horizontal="center" vertical="top" wrapText="1"/>
    </xf>
    <xf numFmtId="0" fontId="11" fillId="2" borderId="3" xfId="0" applyFont="1" applyFill="1" applyBorder="1" applyAlignment="1" applyProtection="1">
      <alignment vertical="top" wrapText="1"/>
    </xf>
    <xf numFmtId="0" fontId="11" fillId="2" borderId="4"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1" fillId="3" borderId="22" xfId="0" applyFont="1" applyFill="1" applyBorder="1" applyAlignment="1" applyProtection="1">
      <alignment vertical="top" wrapText="1"/>
    </xf>
    <xf numFmtId="0" fontId="11" fillId="3" borderId="21" xfId="0" applyFont="1" applyFill="1" applyBorder="1" applyAlignment="1" applyProtection="1">
      <alignment vertical="top" wrapText="1"/>
    </xf>
    <xf numFmtId="0" fontId="11" fillId="3" borderId="0" xfId="0" applyFont="1" applyFill="1" applyBorder="1" applyProtection="1"/>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wrapText="1"/>
    </xf>
    <xf numFmtId="0" fontId="4" fillId="3" borderId="25" xfId="0" applyFont="1" applyFill="1" applyBorder="1" applyAlignment="1" applyProtection="1">
      <alignment vertical="top" wrapText="1"/>
    </xf>
    <xf numFmtId="0" fontId="18" fillId="3" borderId="18" xfId="0" applyFont="1" applyFill="1" applyBorder="1" applyAlignment="1">
      <alignment horizontal="left" vertical="center"/>
    </xf>
    <xf numFmtId="0" fontId="18" fillId="3" borderId="19" xfId="0" applyFont="1" applyFill="1" applyBorder="1" applyAlignment="1">
      <alignment horizontal="left" vertical="center"/>
    </xf>
    <xf numFmtId="0" fontId="18" fillId="3" borderId="19" xfId="0" applyFont="1" applyFill="1" applyBorder="1"/>
    <xf numFmtId="0" fontId="18" fillId="3" borderId="20" xfId="0" applyFont="1" applyFill="1" applyBorder="1"/>
    <xf numFmtId="0" fontId="18"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 fillId="3" borderId="0" xfId="0" applyFont="1" applyFill="1" applyBorder="1" applyProtection="1"/>
    <xf numFmtId="0" fontId="1" fillId="3" borderId="0" xfId="0" applyFont="1" applyFill="1" applyBorder="1" applyAlignment="1" applyProtection="1">
      <alignment horizontal="right"/>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10" fillId="3" borderId="22" xfId="0" applyFont="1" applyFill="1" applyBorder="1" applyAlignment="1" applyProtection="1"/>
    <xf numFmtId="0" fontId="0" fillId="3" borderId="22" xfId="0" applyFill="1" applyBorder="1"/>
    <xf numFmtId="0" fontId="21" fillId="3" borderId="18" xfId="0" applyFont="1" applyFill="1" applyBorder="1" applyAlignment="1">
      <alignment vertical="center"/>
    </xf>
    <xf numFmtId="0" fontId="21" fillId="3" borderId="21"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8" xfId="0" applyFont="1" applyFill="1" applyBorder="1" applyAlignment="1" applyProtection="1">
      <alignment vertical="top" wrapText="1"/>
    </xf>
    <xf numFmtId="0" fontId="1" fillId="2" borderId="29" xfId="0" applyFont="1" applyFill="1" applyBorder="1" applyAlignment="1" applyProtection="1">
      <alignment vertical="top"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8" fillId="3" borderId="0" xfId="0" applyFont="1" applyFill="1" applyBorder="1" applyAlignment="1" applyProtection="1">
      <alignment horizontal="left"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8" fillId="3" borderId="18" xfId="0" applyFont="1" applyFill="1" applyBorder="1"/>
    <xf numFmtId="0" fontId="18" fillId="3" borderId="21" xfId="0" applyFont="1" applyFill="1" applyBorder="1"/>
    <xf numFmtId="0" fontId="18" fillId="3" borderId="22" xfId="0" applyFont="1" applyFill="1" applyBorder="1"/>
    <xf numFmtId="0" fontId="18" fillId="3" borderId="24" xfId="0" applyFont="1" applyFill="1" applyBorder="1"/>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2" borderId="33" xfId="0" applyFont="1" applyFill="1" applyBorder="1" applyAlignment="1" applyProtection="1">
      <alignment vertical="top" wrapText="1"/>
    </xf>
    <xf numFmtId="0" fontId="1" fillId="2" borderId="34"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18" fillId="3" borderId="23" xfId="0" applyFont="1" applyFill="1" applyBorder="1"/>
    <xf numFmtId="0" fontId="18" fillId="3" borderId="25" xfId="0" applyFont="1" applyFill="1" applyBorder="1"/>
    <xf numFmtId="0" fontId="0" fillId="9" borderId="1" xfId="0" applyFill="1" applyBorder="1" applyProtection="1">
      <protection locked="0"/>
    </xf>
    <xf numFmtId="0" fontId="36" fillId="8" borderId="11" xfId="4" applyFont="1" applyBorder="1" applyAlignment="1" applyProtection="1">
      <alignment horizontal="center" vertical="center"/>
      <protection locked="0"/>
    </xf>
    <xf numFmtId="0" fontId="36" fillId="8" borderId="7" xfId="4" applyFont="1" applyBorder="1" applyAlignment="1" applyProtection="1">
      <alignment horizontal="center" vertical="center"/>
      <protection locked="0"/>
    </xf>
    <xf numFmtId="0" fontId="36" fillId="12" borderId="11" xfId="4" applyFont="1" applyFill="1" applyBorder="1" applyAlignment="1" applyProtection="1">
      <alignment horizontal="center" vertical="center"/>
      <protection locked="0"/>
    </xf>
    <xf numFmtId="0" fontId="36" fillId="12" borderId="7" xfId="4" applyFont="1" applyFill="1" applyBorder="1" applyAlignment="1" applyProtection="1">
      <alignment horizontal="center" vertical="center"/>
      <protection locked="0"/>
    </xf>
    <xf numFmtId="10" fontId="36" fillId="8" borderId="11" xfId="4" applyNumberFormat="1" applyFont="1" applyBorder="1" applyAlignment="1" applyProtection="1">
      <alignment horizontal="center" vertical="center"/>
      <protection locked="0"/>
    </xf>
    <xf numFmtId="10" fontId="36" fillId="8" borderId="7" xfId="4" applyNumberFormat="1" applyFont="1" applyBorder="1" applyAlignment="1" applyProtection="1">
      <alignment horizontal="center" vertical="center"/>
      <protection locked="0"/>
    </xf>
    <xf numFmtId="10" fontId="36" fillId="12" borderId="11" xfId="4" applyNumberFormat="1" applyFont="1" applyFill="1" applyBorder="1" applyAlignment="1" applyProtection="1">
      <alignment horizontal="center" vertical="center"/>
      <protection locked="0"/>
    </xf>
    <xf numFmtId="10" fontId="36"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2" fillId="8" borderId="11" xfId="4" applyBorder="1" applyAlignment="1" applyProtection="1">
      <alignment wrapText="1"/>
      <protection locked="0"/>
    </xf>
    <xf numFmtId="0" fontId="32" fillId="12" borderId="11" xfId="4" applyFill="1" applyBorder="1" applyAlignment="1" applyProtection="1">
      <alignment wrapText="1"/>
      <protection locked="0"/>
    </xf>
    <xf numFmtId="10" fontId="32" fillId="8" borderId="11" xfId="4" applyNumberFormat="1" applyBorder="1" applyAlignment="1" applyProtection="1">
      <alignment horizontal="center" vertical="center" wrapText="1"/>
      <protection locked="0"/>
    </xf>
    <xf numFmtId="10" fontId="32" fillId="12" borderId="11" xfId="4" applyNumberFormat="1" applyFill="1" applyBorder="1" applyAlignment="1" applyProtection="1">
      <alignment horizontal="center" vertical="center" wrapText="1"/>
      <protection locked="0"/>
    </xf>
    <xf numFmtId="0" fontId="39" fillId="8" borderId="50" xfId="4" applyFont="1" applyBorder="1" applyAlignment="1" applyProtection="1">
      <alignment vertical="center" wrapText="1"/>
      <protection locked="0"/>
    </xf>
    <xf numFmtId="0" fontId="39" fillId="8" borderId="11" xfId="4" applyFont="1" applyBorder="1" applyAlignment="1" applyProtection="1">
      <alignment horizontal="center" vertical="center"/>
      <protection locked="0"/>
    </xf>
    <xf numFmtId="0" fontId="39" fillId="8" borderId="7" xfId="4" applyFont="1" applyBorder="1" applyAlignment="1" applyProtection="1">
      <alignment horizontal="center" vertical="center"/>
      <protection locked="0"/>
    </xf>
    <xf numFmtId="0" fontId="39" fillId="12" borderId="11" xfId="4" applyFont="1" applyFill="1" applyBorder="1" applyAlignment="1" applyProtection="1">
      <alignment horizontal="center" vertical="center"/>
      <protection locked="0"/>
    </xf>
    <xf numFmtId="0" fontId="39" fillId="12" borderId="50" xfId="4" applyFont="1" applyFill="1" applyBorder="1" applyAlignment="1" applyProtection="1">
      <alignment vertical="center" wrapText="1"/>
      <protection locked="0"/>
    </xf>
    <xf numFmtId="0" fontId="39" fillId="12" borderId="7" xfId="4" applyFont="1" applyFill="1" applyBorder="1" applyAlignment="1" applyProtection="1">
      <alignment horizontal="center" vertical="center"/>
      <protection locked="0"/>
    </xf>
    <xf numFmtId="0" fontId="39" fillId="8" borderId="7" xfId="4" applyFont="1" applyBorder="1" applyAlignment="1" applyProtection="1">
      <alignment vertical="center"/>
      <protection locked="0"/>
    </xf>
    <xf numFmtId="0" fontId="39" fillId="12" borderId="7" xfId="4" applyFont="1" applyFill="1" applyBorder="1" applyAlignment="1" applyProtection="1">
      <alignment vertical="center"/>
      <protection locked="0"/>
    </xf>
    <xf numFmtId="0" fontId="39" fillId="8" borderId="36" xfId="4" applyFont="1" applyBorder="1" applyAlignment="1" applyProtection="1">
      <alignment vertical="center"/>
      <protection locked="0"/>
    </xf>
    <xf numFmtId="0" fontId="39" fillId="12" borderId="36" xfId="4" applyFont="1" applyFill="1" applyBorder="1" applyAlignment="1" applyProtection="1">
      <alignment vertical="center"/>
      <protection locked="0"/>
    </xf>
    <xf numFmtId="0" fontId="32" fillId="8" borderId="11" xfId="4" applyBorder="1" applyAlignment="1" applyProtection="1">
      <alignment horizontal="center" vertical="center"/>
      <protection locked="0"/>
    </xf>
    <xf numFmtId="10" fontId="32" fillId="8" borderId="11" xfId="4" applyNumberFormat="1" applyBorder="1" applyAlignment="1" applyProtection="1">
      <alignment horizontal="center" vertical="center"/>
      <protection locked="0"/>
    </xf>
    <xf numFmtId="0" fontId="32" fillId="12" borderId="11" xfId="4" applyFill="1" applyBorder="1" applyAlignment="1" applyProtection="1">
      <alignment horizontal="center" vertical="center"/>
      <protection locked="0"/>
    </xf>
    <xf numFmtId="10" fontId="32" fillId="12" borderId="11" xfId="4" applyNumberFormat="1" applyFill="1" applyBorder="1" applyAlignment="1" applyProtection="1">
      <alignment horizontal="center" vertical="center"/>
      <protection locked="0"/>
    </xf>
    <xf numFmtId="0" fontId="32" fillId="8" borderId="11" xfId="4" applyBorder="1" applyProtection="1">
      <protection locked="0"/>
    </xf>
    <xf numFmtId="0" fontId="39" fillId="8" borderId="29" xfId="4" applyFont="1" applyBorder="1" applyAlignment="1" applyProtection="1">
      <alignment vertical="center" wrapText="1"/>
      <protection locked="0"/>
    </xf>
    <xf numFmtId="0" fontId="39" fillId="8" borderId="51" xfId="4" applyFont="1" applyBorder="1" applyAlignment="1" applyProtection="1">
      <alignment horizontal="center" vertical="center"/>
      <protection locked="0"/>
    </xf>
    <xf numFmtId="0" fontId="32" fillId="12" borderId="11" xfId="4" applyFill="1" applyBorder="1" applyProtection="1">
      <protection locked="0"/>
    </xf>
    <xf numFmtId="0" fontId="39" fillId="12" borderId="29" xfId="4" applyFont="1" applyFill="1" applyBorder="1" applyAlignment="1" applyProtection="1">
      <alignment vertical="center" wrapText="1"/>
      <protection locked="0"/>
    </xf>
    <xf numFmtId="0" fontId="39" fillId="12" borderId="51" xfId="4" applyFont="1" applyFill="1" applyBorder="1" applyAlignment="1" applyProtection="1">
      <alignment horizontal="center" vertical="center"/>
      <protection locked="0"/>
    </xf>
    <xf numFmtId="0" fontId="32" fillId="8" borderId="11" xfId="4" applyBorder="1" applyAlignment="1" applyProtection="1">
      <alignment vertical="center" wrapText="1"/>
      <protection locked="0"/>
    </xf>
    <xf numFmtId="0" fontId="32" fillId="8" borderId="50" xfId="4" applyBorder="1" applyAlignment="1" applyProtection="1">
      <alignment vertical="center" wrapText="1"/>
      <protection locked="0"/>
    </xf>
    <xf numFmtId="0" fontId="32" fillId="12" borderId="11" xfId="4" applyFill="1" applyBorder="1" applyAlignment="1" applyProtection="1">
      <alignment vertical="center" wrapText="1"/>
      <protection locked="0"/>
    </xf>
    <xf numFmtId="0" fontId="32" fillId="12" borderId="50" xfId="4" applyFill="1" applyBorder="1" applyAlignment="1" applyProtection="1">
      <alignment vertical="center" wrapText="1"/>
      <protection locked="0"/>
    </xf>
    <xf numFmtId="0" fontId="32" fillId="8" borderId="7" xfId="4" applyBorder="1" applyAlignment="1" applyProtection="1">
      <alignment horizontal="center" vertical="center"/>
      <protection locked="0"/>
    </xf>
    <xf numFmtId="0" fontId="32" fillId="12" borderId="7" xfId="4" applyFill="1" applyBorder="1" applyAlignment="1" applyProtection="1">
      <alignment horizontal="center" vertical="center"/>
      <protection locked="0"/>
    </xf>
    <xf numFmtId="0" fontId="32" fillId="8" borderId="7" xfId="4" applyBorder="1" applyAlignment="1" applyProtection="1">
      <alignment vertical="center" wrapText="1"/>
      <protection locked="0"/>
    </xf>
    <xf numFmtId="0" fontId="32" fillId="12" borderId="7" xfId="4" applyFill="1" applyBorder="1" applyAlignment="1" applyProtection="1">
      <alignment vertical="center" wrapText="1"/>
      <protection locked="0"/>
    </xf>
    <xf numFmtId="0" fontId="32" fillId="8" borderId="34" xfId="4" applyBorder="1" applyAlignment="1" applyProtection="1">
      <protection locked="0"/>
    </xf>
    <xf numFmtId="10" fontId="32" fillId="8" borderId="39" xfId="4" applyNumberFormat="1" applyBorder="1" applyAlignment="1" applyProtection="1">
      <alignment horizontal="center" vertical="center"/>
      <protection locked="0"/>
    </xf>
    <xf numFmtId="0" fontId="32" fillId="12" borderId="34" xfId="4" applyFill="1" applyBorder="1" applyAlignment="1" applyProtection="1">
      <protection locked="0"/>
    </xf>
    <xf numFmtId="10" fontId="32" fillId="12" borderId="39" xfId="4" applyNumberFormat="1" applyFill="1" applyBorder="1" applyAlignment="1" applyProtection="1">
      <alignment horizontal="center" vertical="center"/>
      <protection locked="0"/>
    </xf>
    <xf numFmtId="0" fontId="39" fillId="8" borderId="11" xfId="4" applyFont="1" applyBorder="1" applyAlignment="1" applyProtection="1">
      <alignment horizontal="center" vertical="center" wrapText="1"/>
      <protection locked="0"/>
    </xf>
    <xf numFmtId="0" fontId="39" fillId="12" borderId="11" xfId="4" applyFont="1" applyFill="1" applyBorder="1" applyAlignment="1" applyProtection="1">
      <alignment horizontal="center" vertical="center" wrapText="1"/>
      <protection locked="0"/>
    </xf>
    <xf numFmtId="0" fontId="32" fillId="8" borderId="29" xfId="4" applyBorder="1" applyAlignment="1" applyProtection="1">
      <alignment vertical="center"/>
      <protection locked="0"/>
    </xf>
    <xf numFmtId="0" fontId="32" fillId="8" borderId="0" xfId="4" applyProtection="1"/>
    <xf numFmtId="0" fontId="30" fillId="6" borderId="0" xfId="2" applyProtection="1"/>
    <xf numFmtId="0" fontId="31" fillId="7" borderId="0" xfId="3" applyProtection="1"/>
    <xf numFmtId="0" fontId="19" fillId="3" borderId="19" xfId="0" applyFont="1" applyFill="1" applyBorder="1" applyAlignment="1">
      <alignment vertical="top" wrapText="1"/>
    </xf>
    <xf numFmtId="0" fontId="19" fillId="3" borderId="20" xfId="0" applyFont="1" applyFill="1" applyBorder="1" applyAlignment="1">
      <alignment vertical="top" wrapText="1"/>
    </xf>
    <xf numFmtId="0" fontId="17" fillId="3" borderId="24" xfId="1" applyFill="1" applyBorder="1" applyAlignment="1" applyProtection="1">
      <alignment vertical="top" wrapText="1"/>
    </xf>
    <xf numFmtId="0" fontId="17" fillId="3" borderId="25" xfId="1" applyFill="1" applyBorder="1" applyAlignment="1" applyProtection="1">
      <alignment vertical="top" wrapText="1"/>
    </xf>
    <xf numFmtId="0" fontId="32" fillId="12" borderId="54" xfId="4" applyFill="1" applyBorder="1" applyAlignment="1" applyProtection="1">
      <alignment vertical="center"/>
      <protection locked="0"/>
    </xf>
    <xf numFmtId="0" fontId="0" fillId="0" borderId="0" xfId="0" applyAlignment="1">
      <alignment vertical="center" wrapText="1"/>
    </xf>
    <xf numFmtId="0" fontId="8" fillId="3" borderId="0" xfId="0" applyFont="1" applyFill="1" applyBorder="1" applyAlignment="1" applyProtection="1">
      <alignment horizontal="left" vertical="center" wrapText="1"/>
    </xf>
    <xf numFmtId="0" fontId="1" fillId="3" borderId="26" xfId="0" applyFont="1" applyFill="1" applyBorder="1" applyProtection="1"/>
    <xf numFmtId="0" fontId="18" fillId="0" borderId="1" xfId="0" applyFont="1" applyBorder="1" applyAlignment="1">
      <alignment wrapText="1"/>
    </xf>
    <xf numFmtId="0" fontId="18" fillId="0" borderId="30" xfId="0" applyFont="1" applyBorder="1" applyAlignment="1">
      <alignment horizontal="center" wrapText="1"/>
    </xf>
    <xf numFmtId="0" fontId="18" fillId="0" borderId="1" xfId="0" applyFont="1" applyBorder="1"/>
    <xf numFmtId="0" fontId="4" fillId="3" borderId="21" xfId="0" applyFont="1" applyFill="1" applyBorder="1" applyAlignment="1" applyProtection="1">
      <alignment vertical="top" wrapText="1"/>
    </xf>
    <xf numFmtId="0" fontId="4" fillId="0" borderId="19" xfId="0" applyFont="1" applyFill="1" applyBorder="1" applyAlignment="1" applyProtection="1">
      <alignment vertical="top" wrapText="1"/>
    </xf>
    <xf numFmtId="0" fontId="0" fillId="0" borderId="21" xfId="0" applyBorder="1"/>
    <xf numFmtId="0" fontId="24" fillId="3" borderId="0" xfId="0" applyFont="1" applyFill="1" applyBorder="1" applyProtection="1"/>
    <xf numFmtId="0" fontId="11" fillId="3" borderId="0" xfId="0" applyFont="1" applyFill="1" applyBorder="1" applyAlignment="1" applyProtection="1">
      <alignment horizontal="left" vertical="center" wrapText="1"/>
    </xf>
    <xf numFmtId="3" fontId="1" fillId="3" borderId="16" xfId="0" applyNumberFormat="1" applyFont="1" applyFill="1" applyBorder="1" applyAlignment="1" applyProtection="1">
      <alignment vertical="top" wrapText="1"/>
      <protection locked="0"/>
    </xf>
    <xf numFmtId="0" fontId="12" fillId="3" borderId="22" xfId="0" applyFont="1" applyFill="1" applyBorder="1" applyAlignment="1" applyProtection="1">
      <alignment horizontal="left" vertical="center" wrapText="1"/>
    </xf>
    <xf numFmtId="0" fontId="11" fillId="2" borderId="2"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4" xfId="0" applyFont="1" applyFill="1" applyBorder="1" applyAlignment="1" applyProtection="1">
      <alignment horizontal="left" vertical="top" wrapText="1"/>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44" fillId="3" borderId="11"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19" fillId="3" borderId="11" xfId="0" applyFont="1" applyFill="1" applyBorder="1" applyAlignment="1">
      <alignment horizontal="left" vertical="center" wrapText="1"/>
    </xf>
    <xf numFmtId="0" fontId="46" fillId="2" borderId="11" xfId="0" applyFont="1" applyFill="1" applyBorder="1" applyAlignment="1">
      <alignment horizontal="left" vertical="center" wrapText="1"/>
    </xf>
    <xf numFmtId="0" fontId="46" fillId="2" borderId="11" xfId="0" applyFont="1" applyFill="1" applyBorder="1" applyAlignment="1">
      <alignment horizontal="center" vertical="center" wrapText="1"/>
    </xf>
    <xf numFmtId="0" fontId="47" fillId="2" borderId="11" xfId="0" applyFont="1" applyFill="1" applyBorder="1" applyAlignment="1">
      <alignment horizontal="left" vertical="center" wrapText="1"/>
    </xf>
    <xf numFmtId="0" fontId="46" fillId="0" borderId="11" xfId="0" applyFont="1" applyBorder="1" applyAlignment="1">
      <alignment horizontal="left" vertical="center" wrapText="1"/>
    </xf>
    <xf numFmtId="0" fontId="46" fillId="0" borderId="11" xfId="0" applyFont="1" applyBorder="1" applyAlignment="1">
      <alignment horizontal="center" vertical="center" wrapText="1"/>
    </xf>
    <xf numFmtId="0" fontId="46" fillId="0" borderId="11" xfId="0" applyFont="1" applyBorder="1" applyAlignment="1">
      <alignment horizontal="center" wrapText="1"/>
    </xf>
    <xf numFmtId="0" fontId="47" fillId="2" borderId="11" xfId="0" applyFont="1" applyFill="1" applyBorder="1" applyAlignment="1">
      <alignment horizontal="left" vertical="center" wrapText="1" readingOrder="1"/>
    </xf>
    <xf numFmtId="0" fontId="49" fillId="0" borderId="0" xfId="0" applyFont="1" applyAlignment="1">
      <alignment wrapText="1"/>
    </xf>
    <xf numFmtId="0" fontId="49" fillId="0" borderId="0" xfId="0" applyFont="1" applyAlignment="1">
      <alignment horizontal="left" wrapText="1"/>
    </xf>
    <xf numFmtId="0" fontId="50" fillId="0" borderId="0" xfId="0" applyFont="1" applyAlignment="1">
      <alignment wrapText="1"/>
    </xf>
    <xf numFmtId="0" fontId="49" fillId="0" borderId="0" xfId="0" applyFont="1" applyAlignment="1">
      <alignment horizontal="center" wrapText="1"/>
    </xf>
    <xf numFmtId="0" fontId="0" fillId="0" borderId="22" xfId="0" applyBorder="1"/>
    <xf numFmtId="0" fontId="27" fillId="3" borderId="0" xfId="0" applyFont="1" applyFill="1" applyBorder="1" applyAlignment="1">
      <alignment horizontal="center"/>
    </xf>
    <xf numFmtId="0" fontId="11" fillId="2" borderId="14" xfId="0" applyFont="1" applyFill="1" applyBorder="1" applyAlignment="1" applyProtection="1">
      <alignment vertical="top" wrapText="1"/>
    </xf>
    <xf numFmtId="0" fontId="11" fillId="2" borderId="3" xfId="0" applyFont="1" applyFill="1" applyBorder="1" applyAlignment="1" applyProtection="1">
      <alignment vertical="top" wrapText="1"/>
    </xf>
    <xf numFmtId="0" fontId="18" fillId="0" borderId="0" xfId="0" applyFont="1" applyAlignment="1">
      <alignment horizontal="left" vertical="center"/>
    </xf>
    <xf numFmtId="0" fontId="52" fillId="2" borderId="3" xfId="0" applyFont="1" applyFill="1" applyBorder="1" applyAlignment="1" applyProtection="1">
      <alignment vertical="top" wrapText="1"/>
    </xf>
    <xf numFmtId="43" fontId="1" fillId="2" borderId="17" xfId="7" applyFont="1" applyFill="1" applyBorder="1" applyAlignment="1" applyProtection="1">
      <alignment vertical="top" wrapText="1"/>
    </xf>
    <xf numFmtId="0" fontId="1" fillId="2" borderId="33" xfId="0" applyFont="1" applyFill="1" applyBorder="1" applyAlignment="1">
      <alignment vertical="top" wrapText="1"/>
    </xf>
    <xf numFmtId="43" fontId="1" fillId="2" borderId="28" xfId="7" applyFont="1" applyFill="1" applyBorder="1" applyAlignment="1" applyProtection="1">
      <alignment vertical="top" wrapText="1"/>
    </xf>
    <xf numFmtId="43" fontId="1" fillId="2" borderId="29" xfId="7" applyFont="1" applyFill="1" applyBorder="1" applyAlignment="1" applyProtection="1">
      <alignment vertical="top" wrapText="1"/>
    </xf>
    <xf numFmtId="43" fontId="1" fillId="2" borderId="34" xfId="7" applyFont="1" applyFill="1" applyBorder="1" applyAlignment="1" applyProtection="1">
      <alignment vertical="top" wrapText="1"/>
    </xf>
    <xf numFmtId="43" fontId="1" fillId="2" borderId="35" xfId="7" applyFont="1" applyFill="1" applyBorder="1" applyAlignment="1" applyProtection="1">
      <alignment vertical="top" wrapText="1"/>
    </xf>
    <xf numFmtId="43" fontId="1" fillId="2" borderId="9" xfId="7" applyFont="1" applyFill="1" applyBorder="1" applyAlignment="1">
      <alignment vertical="top" wrapText="1"/>
    </xf>
    <xf numFmtId="43" fontId="1" fillId="2" borderId="7" xfId="7" applyFont="1" applyFill="1" applyBorder="1" applyAlignment="1">
      <alignment vertical="top" wrapText="1"/>
    </xf>
    <xf numFmtId="43" fontId="1" fillId="2" borderId="36" xfId="7" applyFont="1" applyFill="1" applyBorder="1" applyAlignment="1">
      <alignment vertical="top" wrapText="1"/>
    </xf>
    <xf numFmtId="43" fontId="1" fillId="2" borderId="36" xfId="7" applyFont="1" applyFill="1" applyBorder="1" applyAlignment="1" applyProtection="1">
      <alignment vertical="top" wrapText="1"/>
    </xf>
    <xf numFmtId="43" fontId="1" fillId="2" borderId="7" xfId="7" applyFont="1" applyFill="1" applyBorder="1" applyAlignment="1" applyProtection="1">
      <alignment vertical="top" wrapText="1"/>
    </xf>
    <xf numFmtId="43" fontId="1" fillId="2" borderId="13" xfId="7" applyFont="1" applyFill="1" applyBorder="1" applyAlignment="1" applyProtection="1">
      <alignment vertical="top" wrapText="1"/>
    </xf>
    <xf numFmtId="0" fontId="55" fillId="3" borderId="0" xfId="0" applyFont="1" applyFill="1" applyBorder="1" applyAlignment="1" applyProtection="1">
      <alignment horizontal="left" vertical="center" wrapText="1"/>
    </xf>
    <xf numFmtId="0" fontId="1" fillId="2" borderId="14" xfId="0" applyFont="1" applyFill="1" applyBorder="1" applyAlignment="1" applyProtection="1">
      <alignment vertical="top" wrapText="1"/>
    </xf>
    <xf numFmtId="0" fontId="55" fillId="13" borderId="0" xfId="0" applyFont="1" applyFill="1" applyBorder="1" applyAlignment="1" applyProtection="1">
      <alignment horizontal="left" vertical="center" wrapText="1"/>
    </xf>
    <xf numFmtId="43" fontId="1" fillId="13" borderId="29" xfId="7" applyFont="1" applyFill="1" applyBorder="1" applyAlignment="1" applyProtection="1">
      <alignment vertical="top" wrapText="1"/>
    </xf>
    <xf numFmtId="0" fontId="25" fillId="0" borderId="0" xfId="0" applyFont="1"/>
    <xf numFmtId="43" fontId="18" fillId="0" borderId="0" xfId="7" applyFont="1"/>
    <xf numFmtId="43" fontId="25" fillId="0" borderId="0" xfId="7" applyFont="1"/>
    <xf numFmtId="43" fontId="18" fillId="0" borderId="0" xfId="0" applyNumberFormat="1" applyFont="1"/>
    <xf numFmtId="0" fontId="0" fillId="0" borderId="0" xfId="0"/>
    <xf numFmtId="0" fontId="0" fillId="3" borderId="19" xfId="0" applyFill="1" applyBorder="1"/>
    <xf numFmtId="0" fontId="0" fillId="3" borderId="20" xfId="0" applyFill="1" applyBorder="1"/>
    <xf numFmtId="0" fontId="0" fillId="3" borderId="21" xfId="0" applyFill="1" applyBorder="1"/>
    <xf numFmtId="0" fontId="0" fillId="0" borderId="0" xfId="0" applyAlignment="1">
      <alignment wrapText="1"/>
    </xf>
    <xf numFmtId="0" fontId="1" fillId="14"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8" fillId="3" borderId="0" xfId="0" applyFont="1" applyFill="1" applyBorder="1" applyAlignment="1" applyProtection="1">
      <alignment horizontal="left" vertical="center" wrapText="1"/>
    </xf>
    <xf numFmtId="0" fontId="1" fillId="14" borderId="15" xfId="0" applyFont="1" applyFill="1" applyBorder="1" applyAlignment="1" applyProtection="1">
      <alignment horizontal="center" vertical="center"/>
    </xf>
    <xf numFmtId="0" fontId="42" fillId="2" borderId="41" xfId="0" applyFont="1" applyFill="1" applyBorder="1" applyAlignment="1">
      <alignment horizontal="center"/>
    </xf>
    <xf numFmtId="0" fontId="42" fillId="2" borderId="16" xfId="0" applyFont="1" applyFill="1" applyBorder="1" applyAlignment="1">
      <alignment horizontal="center"/>
    </xf>
    <xf numFmtId="0" fontId="42" fillId="2" borderId="30" xfId="0" applyFont="1" applyFill="1" applyBorder="1" applyAlignment="1">
      <alignment horizontal="center"/>
    </xf>
    <xf numFmtId="0" fontId="32" fillId="12" borderId="51" xfId="4" applyFill="1" applyBorder="1" applyAlignment="1" applyProtection="1">
      <alignment horizontal="center" vertical="center"/>
      <protection locked="0"/>
    </xf>
    <xf numFmtId="0" fontId="32" fillId="12" borderId="54" xfId="4" applyFill="1" applyBorder="1" applyAlignment="1" applyProtection="1">
      <alignment horizontal="center" vertical="center" wrapText="1"/>
      <protection locked="0"/>
    </xf>
    <xf numFmtId="0" fontId="32" fillId="12" borderId="29"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protection locked="0"/>
    </xf>
    <xf numFmtId="0" fontId="32" fillId="8" borderId="54" xfId="4" applyBorder="1" applyAlignment="1" applyProtection="1">
      <alignment horizontal="center" vertical="center"/>
      <protection locked="0"/>
    </xf>
    <xf numFmtId="0" fontId="22" fillId="3" borderId="0" xfId="0" applyFont="1" applyFill="1"/>
    <xf numFmtId="0" fontId="23" fillId="3" borderId="0" xfId="0" applyFont="1" applyFill="1"/>
    <xf numFmtId="0" fontId="24" fillId="0" borderId="1" xfId="0" applyFont="1" applyBorder="1" applyAlignment="1">
      <alignment horizontal="center" vertical="top" wrapText="1"/>
    </xf>
    <xf numFmtId="0" fontId="24" fillId="0" borderId="30" xfId="0" applyFont="1" applyBorder="1" applyAlignment="1">
      <alignment horizontal="center" vertical="top" wrapText="1"/>
    </xf>
    <xf numFmtId="0" fontId="41" fillId="0" borderId="0" xfId="0" applyFont="1"/>
    <xf numFmtId="0" fontId="22" fillId="0" borderId="27" xfId="0" applyFont="1" applyBorder="1" applyAlignment="1">
      <alignment vertical="top" wrapText="1"/>
    </xf>
    <xf numFmtId="0" fontId="22" fillId="0" borderId="1" xfId="0" applyFont="1" applyBorder="1" applyAlignment="1">
      <alignment horizontal="left" vertical="top" wrapText="1"/>
    </xf>
    <xf numFmtId="0" fontId="22" fillId="0" borderId="26" xfId="0" applyFont="1" applyBorder="1" applyAlignment="1">
      <alignment vertical="top" wrapText="1"/>
    </xf>
    <xf numFmtId="0" fontId="56" fillId="0" borderId="0" xfId="0" applyFont="1"/>
    <xf numFmtId="0" fontId="22" fillId="0" borderId="1" xfId="0" applyFont="1" applyBorder="1" applyAlignment="1">
      <alignment vertical="top" wrapText="1"/>
    </xf>
    <xf numFmtId="0" fontId="22" fillId="0" borderId="30" xfId="0" applyFont="1" applyBorder="1" applyAlignment="1">
      <alignment vertical="top" wrapText="1"/>
    </xf>
    <xf numFmtId="0" fontId="11" fillId="0" borderId="25" xfId="0" applyFont="1" applyBorder="1" applyAlignment="1">
      <alignment vertical="top" wrapText="1"/>
    </xf>
    <xf numFmtId="0" fontId="24" fillId="0" borderId="1" xfId="0" applyFont="1" applyBorder="1" applyAlignment="1">
      <alignment horizontal="center" vertical="top"/>
    </xf>
    <xf numFmtId="0" fontId="0" fillId="0" borderId="1" xfId="0" applyBorder="1" applyAlignment="1">
      <alignment wrapText="1"/>
    </xf>
    <xf numFmtId="0" fontId="22" fillId="0" borderId="1" xfId="0" applyFont="1" applyBorder="1" applyAlignment="1">
      <alignment wrapText="1"/>
    </xf>
    <xf numFmtId="0" fontId="18" fillId="0" borderId="1" xfId="0" applyFont="1" applyBorder="1" applyAlignment="1">
      <alignment vertical="top" wrapText="1"/>
    </xf>
    <xf numFmtId="0" fontId="22" fillId="0" borderId="1" xfId="0" applyFont="1" applyBorder="1"/>
    <xf numFmtId="0" fontId="18" fillId="0" borderId="0" xfId="0" applyFont="1" applyAlignment="1">
      <alignment horizontal="right"/>
    </xf>
    <xf numFmtId="0" fontId="18" fillId="3" borderId="18" xfId="0" applyFont="1" applyFill="1" applyBorder="1" applyAlignment="1">
      <alignment horizontal="right"/>
    </xf>
    <xf numFmtId="0" fontId="18" fillId="3" borderId="19" xfId="0" applyFont="1" applyFill="1" applyBorder="1" applyAlignment="1">
      <alignment horizontal="right"/>
    </xf>
    <xf numFmtId="0" fontId="18" fillId="3" borderId="21" xfId="0" applyFont="1" applyFill="1" applyBorder="1" applyAlignment="1">
      <alignment horizontal="right"/>
    </xf>
    <xf numFmtId="0" fontId="18" fillId="3" borderId="0" xfId="0" applyFont="1" applyFill="1" applyAlignment="1">
      <alignment horizontal="right"/>
    </xf>
    <xf numFmtId="0" fontId="20" fillId="0" borderId="1" xfId="0" applyFont="1" applyBorder="1" applyAlignment="1">
      <alignment horizontal="center" readingOrder="1"/>
    </xf>
    <xf numFmtId="0" fontId="18" fillId="3" borderId="0" xfId="0" applyFont="1" applyFill="1"/>
    <xf numFmtId="0" fontId="25" fillId="3" borderId="0" xfId="0" applyFont="1" applyFill="1" applyAlignment="1">
      <alignment horizontal="right"/>
    </xf>
    <xf numFmtId="0" fontId="12" fillId="2" borderId="1" xfId="0" applyFont="1" applyFill="1" applyBorder="1" applyAlignment="1">
      <alignment horizontal="center"/>
    </xf>
    <xf numFmtId="0" fontId="40" fillId="0" borderId="0" xfId="0" applyFont="1"/>
    <xf numFmtId="0" fontId="1" fillId="3" borderId="21"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2" xfId="0" applyFont="1" applyFill="1" applyBorder="1"/>
    <xf numFmtId="0" fontId="1" fillId="0" borderId="0" xfId="0" applyFont="1"/>
    <xf numFmtId="0" fontId="2" fillId="3" borderId="0" xfId="0" applyFont="1" applyFill="1" applyAlignment="1">
      <alignment horizontal="right" vertical="center"/>
    </xf>
    <xf numFmtId="0" fontId="1" fillId="2" borderId="1" xfId="0" applyFont="1" applyFill="1" applyBorder="1" applyAlignment="1" applyProtection="1">
      <alignment horizontal="left" vertical="top" wrapText="1"/>
      <protection locked="0"/>
    </xf>
    <xf numFmtId="0" fontId="2" fillId="3" borderId="0" xfId="0" applyFont="1" applyFill="1" applyAlignment="1">
      <alignment horizontal="right" vertical="top"/>
    </xf>
    <xf numFmtId="0" fontId="2" fillId="3" borderId="0" xfId="0" applyFont="1" applyFill="1" applyAlignment="1">
      <alignment horizontal="right"/>
    </xf>
    <xf numFmtId="1" fontId="1" fillId="2" borderId="2" xfId="0" applyNumberFormat="1" applyFont="1" applyFill="1" applyBorder="1" applyAlignment="1" applyProtection="1">
      <alignment horizontal="left"/>
      <protection locked="0"/>
    </xf>
    <xf numFmtId="0" fontId="57" fillId="0" borderId="0" xfId="0" applyFont="1"/>
    <xf numFmtId="1" fontId="1" fillId="2" borderId="3" xfId="0" applyNumberFormat="1" applyFont="1" applyFill="1" applyBorder="1" applyAlignment="1" applyProtection="1">
      <alignment horizontal="left"/>
      <protection locked="0"/>
    </xf>
    <xf numFmtId="0" fontId="1" fillId="3" borderId="21" xfId="0" applyFont="1" applyFill="1" applyBorder="1" applyAlignment="1">
      <alignment horizontal="right" vertical="top" wrapText="1"/>
    </xf>
    <xf numFmtId="1" fontId="1" fillId="2" borderId="3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3" fillId="3" borderId="0" xfId="0" applyFont="1" applyFill="1" applyAlignment="1">
      <alignment horizontal="right"/>
    </xf>
    <xf numFmtId="0" fontId="1" fillId="2" borderId="3" xfId="0" applyFont="1" applyFill="1" applyBorder="1" applyAlignment="1">
      <alignment horizontal="center"/>
    </xf>
    <xf numFmtId="0" fontId="58" fillId="3" borderId="22" xfId="0" applyFont="1" applyFill="1" applyBorder="1"/>
    <xf numFmtId="14" fontId="0" fillId="0" borderId="0" xfId="0" applyNumberFormat="1" applyAlignment="1">
      <alignment horizontal="center"/>
    </xf>
    <xf numFmtId="0" fontId="1" fillId="3" borderId="0" xfId="0" applyFont="1" applyFill="1" applyAlignment="1">
      <alignment horizontal="center"/>
    </xf>
    <xf numFmtId="0" fontId="2" fillId="3" borderId="0" xfId="0" applyFont="1" applyFill="1"/>
    <xf numFmtId="0" fontId="1" fillId="2" borderId="1" xfId="0" applyFont="1" applyFill="1" applyBorder="1" applyAlignment="1" applyProtection="1">
      <alignment vertical="top" wrapText="1"/>
      <protection locked="0"/>
    </xf>
    <xf numFmtId="0" fontId="58" fillId="0" borderId="0" xfId="0" applyFont="1"/>
    <xf numFmtId="0" fontId="17" fillId="2" borderId="1" xfId="1" applyFill="1" applyBorder="1" applyAlignment="1" applyProtection="1">
      <alignment vertical="top" wrapText="1"/>
      <protection locked="0"/>
    </xf>
    <xf numFmtId="0" fontId="59" fillId="3" borderId="0" xfId="0" applyFont="1" applyFill="1" applyAlignment="1">
      <alignment horizontal="right"/>
    </xf>
    <xf numFmtId="0" fontId="1" fillId="2" borderId="2" xfId="0" applyFont="1" applyFill="1" applyBorder="1" applyProtection="1">
      <protection locked="0"/>
    </xf>
    <xf numFmtId="0" fontId="17" fillId="2" borderId="3" xfId="1" applyFill="1" applyBorder="1" applyAlignment="1" applyProtection="1">
      <protection locked="0"/>
    </xf>
    <xf numFmtId="166" fontId="1" fillId="2" borderId="4" xfId="0" applyNumberFormat="1" applyFont="1" applyFill="1" applyBorder="1" applyAlignment="1" applyProtection="1">
      <alignment horizontal="left"/>
      <protection locked="0"/>
    </xf>
    <xf numFmtId="0" fontId="1" fillId="2" borderId="2" xfId="0" applyFont="1" applyFill="1" applyBorder="1" applyAlignment="1" applyProtection="1">
      <alignment wrapText="1"/>
      <protection locked="0"/>
    </xf>
    <xf numFmtId="0" fontId="11" fillId="2" borderId="2" xfId="0" applyFont="1" applyFill="1" applyBorder="1" applyProtection="1">
      <protection locked="0"/>
    </xf>
    <xf numFmtId="0" fontId="17" fillId="0" borderId="0" xfId="1" applyAlignment="1" applyProtection="1"/>
    <xf numFmtId="166" fontId="40" fillId="2" borderId="4"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3" borderId="23" xfId="0" applyFont="1" applyFill="1" applyBorder="1" applyAlignment="1">
      <alignment horizontal="right"/>
    </xf>
    <xf numFmtId="0" fontId="1" fillId="3" borderId="24" xfId="0" applyFont="1" applyFill="1" applyBorder="1" applyAlignment="1">
      <alignment horizontal="right"/>
    </xf>
    <xf numFmtId="0" fontId="1" fillId="3" borderId="24" xfId="0" applyFont="1" applyFill="1" applyBorder="1"/>
    <xf numFmtId="0" fontId="1" fillId="3" borderId="25" xfId="0" applyFont="1" applyFill="1" applyBorder="1"/>
    <xf numFmtId="0" fontId="21" fillId="3" borderId="0" xfId="0" applyFont="1" applyFill="1" applyAlignment="1">
      <alignment vertical="center"/>
    </xf>
    <xf numFmtId="0" fontId="0" fillId="10" borderId="1" xfId="0" applyFill="1" applyBorder="1"/>
    <xf numFmtId="0" fontId="0" fillId="9" borderId="1" xfId="0" applyFill="1" applyBorder="1" applyAlignment="1" applyProtection="1">
      <alignment wrapText="1"/>
      <protection locked="0"/>
    </xf>
    <xf numFmtId="0" fontId="0" fillId="0" borderId="17" xfId="0" applyBorder="1"/>
    <xf numFmtId="0" fontId="34" fillId="11" borderId="54" xfId="0" applyFont="1" applyFill="1" applyBorder="1" applyAlignment="1">
      <alignment horizontal="left" vertical="center" wrapText="1"/>
    </xf>
    <xf numFmtId="0" fontId="34" fillId="11" borderId="11" xfId="0" applyFont="1" applyFill="1" applyBorder="1" applyAlignment="1">
      <alignment horizontal="left" vertical="center" wrapText="1"/>
    </xf>
    <xf numFmtId="0" fontId="34" fillId="11" borderId="9" xfId="0" applyFont="1" applyFill="1" applyBorder="1" applyAlignment="1">
      <alignment horizontal="left" vertical="center" wrapText="1"/>
    </xf>
    <xf numFmtId="0" fontId="35" fillId="0" borderId="10" xfId="0" applyFont="1" applyBorder="1" applyAlignment="1">
      <alignment horizontal="left" vertical="center"/>
    </xf>
    <xf numFmtId="0" fontId="35" fillId="0" borderId="57" xfId="0" applyFont="1" applyBorder="1" applyAlignment="1">
      <alignment horizontal="left" vertical="center"/>
    </xf>
    <xf numFmtId="0" fontId="37" fillId="0" borderId="11" xfId="0" applyFont="1" applyBorder="1" applyAlignment="1">
      <alignment horizontal="left" vertical="center"/>
    </xf>
    <xf numFmtId="0" fontId="37" fillId="0" borderId="54" xfId="0" applyFont="1" applyBorder="1" applyAlignment="1">
      <alignment horizontal="left" vertical="center"/>
    </xf>
    <xf numFmtId="0" fontId="0" fillId="0" borderId="0" xfId="0" applyAlignment="1">
      <alignment horizontal="left"/>
    </xf>
    <xf numFmtId="0" fontId="34" fillId="11" borderId="58" xfId="0" applyFont="1" applyFill="1" applyBorder="1" applyAlignment="1">
      <alignment horizontal="center" vertical="center" wrapText="1"/>
    </xf>
    <xf numFmtId="0" fontId="34" fillId="11" borderId="42" xfId="0" applyFont="1" applyFill="1" applyBorder="1" applyAlignment="1">
      <alignment horizontal="center" vertical="center" wrapText="1"/>
    </xf>
    <xf numFmtId="0" fontId="35" fillId="0" borderId="11" xfId="0" applyFont="1" applyBorder="1" applyAlignment="1">
      <alignment vertical="center" wrapText="1"/>
    </xf>
    <xf numFmtId="0" fontId="38" fillId="2" borderId="11" xfId="0" applyFont="1" applyFill="1" applyBorder="1" applyAlignment="1">
      <alignment vertical="center" wrapText="1"/>
    </xf>
    <xf numFmtId="0" fontId="34" fillId="11" borderId="50" xfId="0" applyFont="1" applyFill="1" applyBorder="1" applyAlignment="1">
      <alignment horizontal="center" vertical="center" wrapText="1"/>
    </xf>
    <xf numFmtId="0" fontId="34" fillId="11" borderId="11" xfId="0" applyFont="1" applyFill="1" applyBorder="1" applyAlignment="1">
      <alignment horizontal="center" vertical="center" wrapText="1"/>
    </xf>
    <xf numFmtId="0" fontId="34" fillId="11" borderId="7" xfId="0" applyFont="1" applyFill="1" applyBorder="1" applyAlignment="1">
      <alignment horizontal="center" vertical="center" wrapText="1"/>
    </xf>
    <xf numFmtId="0" fontId="34" fillId="11" borderId="58" xfId="0" applyFont="1" applyFill="1" applyBorder="1" applyAlignment="1">
      <alignment horizontal="center" vertical="center"/>
    </xf>
    <xf numFmtId="0" fontId="34" fillId="11" borderId="9" xfId="0" applyFont="1" applyFill="1" applyBorder="1" applyAlignment="1">
      <alignment horizontal="center" vertical="center"/>
    </xf>
    <xf numFmtId="0" fontId="34" fillId="11" borderId="54" xfId="0" applyFont="1" applyFill="1" applyBorder="1" applyAlignment="1">
      <alignment horizontal="center" vertical="center" wrapText="1"/>
    </xf>
    <xf numFmtId="0" fontId="34" fillId="11" borderId="39" xfId="0" applyFont="1" applyFill="1" applyBorder="1" applyAlignment="1">
      <alignment horizontal="center" vertical="center" wrapText="1"/>
    </xf>
    <xf numFmtId="0" fontId="34" fillId="11" borderId="29" xfId="0" applyFont="1" applyFill="1" applyBorder="1" applyAlignment="1">
      <alignment horizontal="center" vertical="center" wrapText="1"/>
    </xf>
    <xf numFmtId="0" fontId="34" fillId="11" borderId="51" xfId="0" applyFont="1" applyFill="1" applyBorder="1" applyAlignment="1">
      <alignment horizontal="center" vertical="center" wrapText="1"/>
    </xf>
    <xf numFmtId="0" fontId="0" fillId="0" borderId="0" xfId="0" applyAlignment="1">
      <alignment horizontal="left" wrapText="1"/>
    </xf>
    <xf numFmtId="0" fontId="34" fillId="11" borderId="6" xfId="0" applyFont="1" applyFill="1" applyBorder="1" applyAlignment="1">
      <alignment horizontal="center" vertical="center" wrapText="1"/>
    </xf>
    <xf numFmtId="0" fontId="34" fillId="11" borderId="28" xfId="0" applyFont="1" applyFill="1" applyBorder="1" applyAlignment="1">
      <alignment horizontal="center" vertical="center"/>
    </xf>
    <xf numFmtId="0" fontId="0" fillId="0" borderId="0" xfId="0" applyAlignment="1">
      <alignment horizontal="left" vertical="center" wrapText="1"/>
    </xf>
    <xf numFmtId="0" fontId="34" fillId="11" borderId="42" xfId="0" applyFont="1" applyFill="1" applyBorder="1" applyAlignment="1">
      <alignment horizontal="center" vertical="center"/>
    </xf>
    <xf numFmtId="0" fontId="34" fillId="11" borderId="40" xfId="0" applyFont="1" applyFill="1" applyBorder="1" applyAlignment="1">
      <alignment horizontal="center" vertical="center"/>
    </xf>
    <xf numFmtId="0" fontId="34" fillId="11" borderId="10" xfId="0" applyFont="1" applyFill="1" applyBorder="1" applyAlignment="1">
      <alignment horizontal="center" vertical="center" wrapText="1"/>
    </xf>
    <xf numFmtId="0" fontId="34" fillId="11" borderId="29" xfId="0" applyFont="1" applyFill="1" applyBorder="1" applyAlignment="1">
      <alignment horizontal="center" vertical="center"/>
    </xf>
    <xf numFmtId="0" fontId="34" fillId="11" borderId="11" xfId="0" applyFont="1" applyFill="1" applyBorder="1" applyAlignment="1">
      <alignment horizontal="center" wrapText="1"/>
    </xf>
    <xf numFmtId="0" fontId="34" fillId="11" borderId="7" xfId="0" applyFont="1" applyFill="1" applyBorder="1" applyAlignment="1">
      <alignment horizontal="center" wrapText="1"/>
    </xf>
    <xf numFmtId="0" fontId="34" fillId="11" borderId="54" xfId="0" applyFont="1" applyFill="1" applyBorder="1" applyAlignment="1">
      <alignment horizontal="center" wrapText="1"/>
    </xf>
    <xf numFmtId="0" fontId="0" fillId="0" borderId="56" xfId="0" applyBorder="1" applyAlignment="1">
      <alignment horizontal="left" vertical="center" wrapText="1"/>
    </xf>
    <xf numFmtId="0" fontId="47" fillId="0" borderId="11" xfId="0" applyFont="1" applyFill="1" applyBorder="1" applyAlignment="1">
      <alignment horizontal="left" vertical="center" wrapText="1"/>
    </xf>
    <xf numFmtId="0" fontId="45" fillId="0" borderId="11" xfId="0" applyFont="1" applyFill="1" applyBorder="1" applyAlignment="1">
      <alignment horizontal="center" vertical="center" wrapText="1"/>
    </xf>
    <xf numFmtId="0" fontId="50" fillId="0" borderId="1" xfId="0" applyFont="1" applyFill="1" applyBorder="1" applyAlignment="1">
      <alignment vertical="center" wrapText="1"/>
    </xf>
    <xf numFmtId="0" fontId="50" fillId="0" borderId="1" xfId="0" applyFont="1" applyFill="1" applyBorder="1" applyAlignment="1">
      <alignment horizontal="center" vertical="center"/>
    </xf>
    <xf numFmtId="0" fontId="64" fillId="3" borderId="22" xfId="0" applyFont="1" applyFill="1" applyBorder="1" applyProtection="1"/>
    <xf numFmtId="0" fontId="50" fillId="2" borderId="1" xfId="0" applyFont="1" applyFill="1" applyBorder="1" applyAlignment="1">
      <alignment vertical="center" wrapText="1"/>
    </xf>
    <xf numFmtId="0" fontId="65" fillId="2" borderId="22" xfId="0" applyFont="1" applyFill="1" applyBorder="1" applyAlignment="1">
      <alignment vertical="center" wrapText="1"/>
    </xf>
    <xf numFmtId="0" fontId="65" fillId="2" borderId="0" xfId="0" applyFont="1" applyFill="1"/>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3" fillId="3" borderId="0" xfId="0" applyFont="1" applyFill="1" applyBorder="1" applyAlignment="1" applyProtection="1">
      <alignment horizontal="center" vertical="center" wrapText="1"/>
    </xf>
    <xf numFmtId="0" fontId="18" fillId="0" borderId="0" xfId="0" applyFont="1" applyAlignment="1">
      <alignment vertical="center"/>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8" fillId="0" borderId="7" xfId="0" applyFont="1" applyBorder="1"/>
    <xf numFmtId="4" fontId="22" fillId="0" borderId="7" xfId="0" applyNumberFormat="1" applyFont="1" applyBorder="1" applyAlignment="1">
      <alignment horizontal="right" vertical="center"/>
    </xf>
    <xf numFmtId="4" fontId="22" fillId="0" borderId="7" xfId="0" applyNumberFormat="1" applyFont="1" applyBorder="1"/>
    <xf numFmtId="0" fontId="22" fillId="0" borderId="7" xfId="0" applyFont="1" applyBorder="1" applyAlignment="1">
      <alignment horizontal="right" vertical="center"/>
    </xf>
    <xf numFmtId="4" fontId="24" fillId="0" borderId="7" xfId="0" applyNumberFormat="1" applyFont="1" applyBorder="1"/>
    <xf numFmtId="0" fontId="2" fillId="2" borderId="12" xfId="0" applyFont="1" applyFill="1" applyBorder="1" applyAlignment="1" applyProtection="1">
      <alignment horizontal="right" vertical="center" wrapText="1"/>
    </xf>
    <xf numFmtId="0" fontId="11" fillId="0" borderId="14" xfId="0" applyFont="1" applyFill="1" applyBorder="1" applyAlignment="1" applyProtection="1">
      <alignment vertical="top" wrapText="1"/>
    </xf>
    <xf numFmtId="0" fontId="0" fillId="0" borderId="0" xfId="0" applyFill="1" applyAlignment="1">
      <alignment wrapText="1"/>
    </xf>
    <xf numFmtId="0" fontId="67" fillId="0" borderId="22" xfId="0" applyFont="1" applyFill="1" applyBorder="1" applyAlignment="1">
      <alignment vertical="center" wrapText="1"/>
    </xf>
    <xf numFmtId="0" fontId="67" fillId="0" borderId="0" xfId="0" applyFont="1" applyFill="1" applyAlignment="1">
      <alignment wrapText="1"/>
    </xf>
    <xf numFmtId="0" fontId="67" fillId="0" borderId="1" xfId="0" applyFont="1" applyFill="1" applyBorder="1" applyAlignment="1">
      <alignment vertical="center" wrapText="1"/>
    </xf>
    <xf numFmtId="0" fontId="47" fillId="0" borderId="11" xfId="0" applyFont="1" applyFill="1" applyBorder="1" applyAlignment="1">
      <alignment vertical="center"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2" fillId="3" borderId="21" xfId="0" applyFont="1" applyFill="1" applyBorder="1" applyAlignment="1">
      <alignment horizontal="right" wrapText="1"/>
    </xf>
    <xf numFmtId="0" fontId="2" fillId="3" borderId="0" xfId="0" applyFont="1" applyFill="1" applyAlignment="1">
      <alignment horizontal="right" wrapText="1"/>
    </xf>
    <xf numFmtId="0" fontId="2" fillId="3" borderId="22" xfId="0" applyFont="1" applyFill="1" applyBorder="1" applyAlignment="1">
      <alignment horizontal="right" wrapText="1"/>
    </xf>
    <xf numFmtId="0" fontId="2" fillId="3" borderId="21" xfId="0" applyFont="1" applyFill="1" applyBorder="1" applyAlignment="1">
      <alignment horizontal="right" vertical="top" wrapText="1"/>
    </xf>
    <xf numFmtId="0" fontId="2" fillId="3" borderId="22" xfId="0" applyFont="1" applyFill="1" applyBorder="1" applyAlignment="1">
      <alignment horizontal="right" vertical="top" wrapText="1"/>
    </xf>
    <xf numFmtId="14" fontId="1" fillId="2" borderId="15" xfId="0" applyNumberFormat="1" applyFont="1" applyFill="1" applyBorder="1" applyAlignment="1">
      <alignment horizontal="center"/>
    </xf>
    <xf numFmtId="0" fontId="1" fillId="2" borderId="14" xfId="0" applyFont="1" applyFill="1" applyBorder="1" applyAlignment="1">
      <alignment horizontal="center"/>
    </xf>
    <xf numFmtId="0" fontId="8"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 fillId="3" borderId="24" xfId="0" applyFont="1" applyFill="1" applyBorder="1" applyAlignment="1" applyProtection="1">
      <alignment horizontal="left" vertical="center" wrapText="1"/>
    </xf>
    <xf numFmtId="0" fontId="12" fillId="2" borderId="41"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xf>
    <xf numFmtId="0" fontId="3"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3" fontId="1" fillId="13" borderId="41" xfId="0" applyNumberFormat="1" applyFont="1" applyFill="1" applyBorder="1" applyAlignment="1" applyProtection="1">
      <alignment horizontal="center" vertical="top" wrapText="1"/>
      <protection locked="0"/>
    </xf>
    <xf numFmtId="3" fontId="1" fillId="13" borderId="30" xfId="0" applyNumberFormat="1" applyFont="1" applyFill="1" applyBorder="1" applyAlignment="1" applyProtection="1">
      <alignment horizontal="center" vertical="top" wrapText="1"/>
      <protection locked="0"/>
    </xf>
    <xf numFmtId="0" fontId="3" fillId="3" borderId="0" xfId="0" applyFont="1" applyFill="1" applyBorder="1" applyAlignment="1" applyProtection="1">
      <alignment horizontal="left" vertical="center" wrapText="1"/>
    </xf>
    <xf numFmtId="0" fontId="2" fillId="2" borderId="41"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1" fillId="3" borderId="21" xfId="0" applyFont="1" applyFill="1" applyBorder="1" applyAlignment="1" applyProtection="1">
      <alignment horizontal="center" wrapText="1"/>
    </xf>
    <xf numFmtId="0" fontId="1" fillId="2" borderId="41"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2" fillId="3" borderId="0" xfId="0" applyFont="1" applyFill="1" applyBorder="1" applyAlignment="1" applyProtection="1">
      <alignment horizontal="center" vertical="top" wrapText="1"/>
    </xf>
    <xf numFmtId="3" fontId="1" fillId="3" borderId="0" xfId="0" applyNumberFormat="1" applyFont="1" applyFill="1" applyBorder="1" applyAlignment="1" applyProtection="1">
      <alignment vertical="top" wrapText="1"/>
      <protection locked="0"/>
    </xf>
    <xf numFmtId="3" fontId="1" fillId="3" borderId="16"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6"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2" fillId="3" borderId="0" xfId="0" applyFont="1" applyFill="1" applyBorder="1" applyAlignment="1" applyProtection="1">
      <alignment horizontal="left" vertical="top" wrapText="1"/>
    </xf>
    <xf numFmtId="0" fontId="10" fillId="2" borderId="41"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30" xfId="0" applyFont="1" applyFill="1" applyBorder="1" applyAlignment="1" applyProtection="1">
      <alignment horizontal="center"/>
    </xf>
    <xf numFmtId="0" fontId="11" fillId="3" borderId="0" xfId="0" applyFont="1" applyFill="1" applyBorder="1" applyAlignment="1" applyProtection="1">
      <alignment horizontal="center" wrapText="1"/>
    </xf>
    <xf numFmtId="0" fontId="8" fillId="3" borderId="0" xfId="0" applyFont="1" applyFill="1" applyBorder="1" applyAlignment="1" applyProtection="1">
      <alignment horizontal="left" vertical="top" wrapText="1"/>
    </xf>
    <xf numFmtId="0" fontId="25" fillId="3" borderId="0" xfId="0" applyFont="1" applyFill="1" applyAlignment="1">
      <alignment horizontal="left" wrapText="1"/>
    </xf>
    <xf numFmtId="0" fontId="25" fillId="3" borderId="0" xfId="0" applyFont="1" applyFill="1" applyAlignment="1">
      <alignment horizontal="left"/>
    </xf>
    <xf numFmtId="0" fontId="27" fillId="3" borderId="0" xfId="0" applyFont="1" applyFill="1" applyAlignment="1">
      <alignment horizontal="left"/>
    </xf>
    <xf numFmtId="0" fontId="11" fillId="2" borderId="6"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1" fillId="2" borderId="13" xfId="0" applyFont="1" applyFill="1" applyBorder="1" applyAlignment="1" applyProtection="1">
      <alignment horizontal="center" vertical="top" wrapText="1"/>
    </xf>
    <xf numFmtId="0" fontId="11" fillId="3" borderId="0" xfId="0" applyFont="1" applyFill="1" applyBorder="1" applyAlignment="1" applyProtection="1">
      <alignment horizontal="center"/>
    </xf>
    <xf numFmtId="0" fontId="12" fillId="2" borderId="31"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3" fontId="4" fillId="0" borderId="0" xfId="0" applyNumberFormat="1" applyFont="1" applyFill="1" applyBorder="1" applyAlignment="1" applyProtection="1">
      <alignment vertical="top" wrapText="1"/>
      <protection locked="0"/>
    </xf>
    <xf numFmtId="0" fontId="11" fillId="0" borderId="41" xfId="0" applyFont="1" applyFill="1" applyBorder="1" applyAlignment="1" applyProtection="1">
      <alignment horizontal="left" vertical="top" wrapText="1"/>
    </xf>
    <xf numFmtId="0" fontId="11" fillId="0" borderId="16" xfId="0" applyFont="1" applyFill="1" applyBorder="1" applyAlignment="1" applyProtection="1">
      <alignment horizontal="left" vertical="top" wrapText="1"/>
    </xf>
    <xf numFmtId="0" fontId="11" fillId="0" borderId="30" xfId="0" applyFont="1" applyFill="1" applyBorder="1" applyAlignment="1" applyProtection="1">
      <alignment horizontal="left" vertical="top" wrapText="1"/>
    </xf>
    <xf numFmtId="0" fontId="8" fillId="3" borderId="0" xfId="0" applyFont="1" applyFill="1" applyBorder="1" applyAlignment="1" applyProtection="1">
      <alignment horizontal="left" vertical="top"/>
    </xf>
    <xf numFmtId="0" fontId="6" fillId="0" borderId="0" xfId="0" applyFont="1" applyFill="1" applyBorder="1" applyAlignment="1" applyProtection="1">
      <alignment vertical="top" wrapText="1"/>
    </xf>
    <xf numFmtId="0" fontId="18" fillId="0" borderId="0" xfId="0" applyFont="1" applyFill="1" applyBorder="1" applyAlignment="1">
      <alignment horizontal="center" vertical="top"/>
    </xf>
    <xf numFmtId="0" fontId="18" fillId="3" borderId="62" xfId="0" applyFont="1" applyFill="1" applyBorder="1" applyAlignment="1">
      <alignment horizontal="center" vertical="top"/>
    </xf>
    <xf numFmtId="0" fontId="18" fillId="3" borderId="63" xfId="0" applyFont="1" applyFill="1" applyBorder="1" applyAlignment="1">
      <alignment horizontal="center" vertical="top"/>
    </xf>
    <xf numFmtId="0" fontId="25" fillId="0" borderId="0" xfId="0" applyFont="1" applyFill="1" applyBorder="1" applyAlignment="1">
      <alignment horizontal="center" vertical="center" wrapText="1"/>
    </xf>
    <xf numFmtId="0" fontId="52" fillId="2" borderId="46" xfId="0" applyFont="1" applyFill="1" applyBorder="1" applyAlignment="1" applyProtection="1">
      <alignment horizontal="left" vertical="top" wrapText="1"/>
    </xf>
    <xf numFmtId="0" fontId="52" fillId="2" borderId="48" xfId="0" applyFont="1" applyFill="1" applyBorder="1" applyAlignment="1" applyProtection="1">
      <alignment horizontal="left" vertical="top" wrapText="1"/>
    </xf>
    <xf numFmtId="0" fontId="52" fillId="2" borderId="49" xfId="0" applyFont="1" applyFill="1" applyBorder="1" applyAlignment="1" applyProtection="1">
      <alignment horizontal="left" vertical="top" wrapText="1"/>
    </xf>
    <xf numFmtId="0" fontId="52" fillId="2" borderId="51" xfId="0" applyFont="1" applyFill="1" applyBorder="1" applyAlignment="1" applyProtection="1">
      <alignment horizontal="left" vertical="top" wrapText="1"/>
    </xf>
    <xf numFmtId="0" fontId="52" fillId="2" borderId="49" xfId="0" applyFont="1" applyFill="1" applyBorder="1" applyAlignment="1" applyProtection="1">
      <alignment vertical="top" wrapText="1" readingOrder="1"/>
    </xf>
    <xf numFmtId="0" fontId="52" fillId="2" borderId="51" xfId="0" applyFont="1" applyFill="1" applyBorder="1" applyAlignment="1" applyProtection="1">
      <alignment vertical="top" wrapText="1" readingOrder="1"/>
    </xf>
    <xf numFmtId="0" fontId="52" fillId="2" borderId="49" xfId="0" applyFont="1" applyFill="1" applyBorder="1" applyAlignment="1" applyProtection="1">
      <alignment horizontal="left" vertical="top" wrapText="1" readingOrder="1"/>
    </xf>
    <xf numFmtId="0" fontId="52" fillId="2" borderId="51" xfId="0" applyFont="1" applyFill="1" applyBorder="1" applyAlignment="1" applyProtection="1">
      <alignment horizontal="left" vertical="top" wrapText="1" readingOrder="1"/>
    </xf>
    <xf numFmtId="0" fontId="50" fillId="2" borderId="18" xfId="0" applyFont="1" applyFill="1" applyBorder="1" applyAlignment="1">
      <alignment vertical="center" wrapText="1"/>
    </xf>
    <xf numFmtId="0" fontId="50" fillId="2" borderId="19" xfId="0" applyFont="1" applyFill="1" applyBorder="1" applyAlignment="1">
      <alignment vertical="center" wrapText="1"/>
    </xf>
    <xf numFmtId="0" fontId="50" fillId="2" borderId="21" xfId="0" applyFont="1" applyFill="1" applyBorder="1" applyAlignment="1">
      <alignment vertical="center" wrapText="1"/>
    </xf>
    <xf numFmtId="0" fontId="50" fillId="2" borderId="0" xfId="0" applyFont="1" applyFill="1" applyBorder="1" applyAlignment="1">
      <alignment vertical="center" wrapText="1"/>
    </xf>
    <xf numFmtId="0" fontId="67" fillId="0" borderId="41" xfId="0" applyFont="1" applyFill="1" applyBorder="1" applyAlignment="1" applyProtection="1">
      <alignment horizontal="center" vertical="center" wrapText="1"/>
    </xf>
    <xf numFmtId="0" fontId="67" fillId="0" borderId="30" xfId="0" applyFont="1" applyFill="1" applyBorder="1" applyAlignment="1" applyProtection="1">
      <alignment horizontal="center" vertical="center" wrapText="1"/>
    </xf>
    <xf numFmtId="0" fontId="64" fillId="0" borderId="41" xfId="0" applyFont="1" applyFill="1" applyBorder="1" applyAlignment="1" applyProtection="1">
      <alignment horizontal="center" vertical="center" wrapText="1"/>
    </xf>
    <xf numFmtId="0" fontId="64" fillId="0" borderId="30" xfId="0" applyFont="1" applyFill="1" applyBorder="1" applyAlignment="1" applyProtection="1">
      <alignment horizontal="center" vertical="center" wrapText="1"/>
    </xf>
    <xf numFmtId="0" fontId="50" fillId="2" borderId="23" xfId="0" applyFont="1" applyFill="1" applyBorder="1" applyAlignment="1">
      <alignment vertical="center" wrapText="1"/>
    </xf>
    <xf numFmtId="0" fontId="50" fillId="2" borderId="24" xfId="0" applyFont="1" applyFill="1" applyBorder="1" applyAlignment="1">
      <alignment vertical="center" wrapText="1"/>
    </xf>
    <xf numFmtId="0" fontId="8" fillId="3" borderId="0" xfId="0" applyFont="1" applyFill="1" applyBorder="1" applyAlignment="1" applyProtection="1">
      <alignment horizontal="left" vertical="center" wrapText="1"/>
    </xf>
    <xf numFmtId="0" fontId="17" fillId="2" borderId="41" xfId="1" applyFill="1" applyBorder="1" applyAlignment="1" applyProtection="1">
      <alignment horizontal="center"/>
      <protection locked="0"/>
    </xf>
    <xf numFmtId="0" fontId="17" fillId="2" borderId="16" xfId="1" applyFill="1" applyBorder="1" applyAlignment="1" applyProtection="1">
      <alignment horizontal="center"/>
      <protection locked="0"/>
    </xf>
    <xf numFmtId="0" fontId="17" fillId="2" borderId="30" xfId="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64" fillId="0" borderId="41" xfId="0" applyFont="1" applyFill="1" applyBorder="1" applyAlignment="1" applyProtection="1">
      <alignment horizontal="left" vertical="center" wrapText="1"/>
    </xf>
    <xf numFmtId="0" fontId="64" fillId="0" borderId="30" xfId="0" applyFont="1" applyFill="1" applyBorder="1" applyAlignment="1" applyProtection="1">
      <alignment horizontal="left" vertical="center" wrapText="1"/>
    </xf>
    <xf numFmtId="0" fontId="50" fillId="2" borderId="41" xfId="0" applyFont="1" applyFill="1" applyBorder="1" applyAlignment="1">
      <alignment horizontal="left" vertical="center" wrapText="1"/>
    </xf>
    <xf numFmtId="0" fontId="50" fillId="2" borderId="30" xfId="0" applyFont="1" applyFill="1" applyBorder="1" applyAlignment="1">
      <alignment horizontal="left" vertical="center" wrapText="1"/>
    </xf>
    <xf numFmtId="0" fontId="2" fillId="3" borderId="24"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67" fillId="0" borderId="41" xfId="0" applyFont="1" applyFill="1" applyBorder="1" applyAlignment="1" applyProtection="1">
      <alignment horizontal="left" vertical="center" wrapText="1"/>
    </xf>
    <xf numFmtId="0" fontId="67" fillId="0" borderId="30" xfId="0" applyFont="1" applyFill="1" applyBorder="1" applyAlignment="1" applyProtection="1">
      <alignment horizontal="left" vertical="center" wrapText="1"/>
    </xf>
    <xf numFmtId="0" fontId="64" fillId="2" borderId="41" xfId="0" applyFont="1" applyFill="1" applyBorder="1" applyAlignment="1" applyProtection="1">
      <alignment horizontal="center" vertical="center" wrapText="1"/>
    </xf>
    <xf numFmtId="0" fontId="64" fillId="2" borderId="30" xfId="0" applyFont="1" applyFill="1" applyBorder="1" applyAlignment="1" applyProtection="1">
      <alignment horizontal="center" vertical="center" wrapText="1"/>
    </xf>
    <xf numFmtId="0" fontId="64" fillId="2" borderId="41" xfId="0" applyFont="1" applyFill="1" applyBorder="1" applyAlignment="1" applyProtection="1">
      <alignment horizontal="left" vertical="center" wrapText="1"/>
    </xf>
    <xf numFmtId="0" fontId="64" fillId="2" borderId="30"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11" fillId="2" borderId="44"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 fillId="2" borderId="4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1" fillId="2" borderId="46"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2" fillId="3" borderId="0" xfId="0" applyFont="1" applyFill="1" applyBorder="1" applyAlignment="1" applyProtection="1">
      <alignment horizontal="right" vertical="center" wrapText="1"/>
    </xf>
    <xf numFmtId="0" fontId="47" fillId="0" borderId="39" xfId="0" applyFont="1" applyFill="1" applyBorder="1" applyAlignment="1">
      <alignment horizontal="center" vertical="center" wrapText="1"/>
    </xf>
    <xf numFmtId="0" fontId="47" fillId="0" borderId="58" xfId="0" applyFont="1" applyFill="1" applyBorder="1" applyAlignment="1">
      <alignment horizontal="center" vertical="center" wrapText="1"/>
    </xf>
    <xf numFmtId="0" fontId="48" fillId="3" borderId="29" xfId="0" applyFont="1" applyFill="1" applyBorder="1" applyAlignment="1">
      <alignment horizontal="center" vertical="center" wrapText="1"/>
    </xf>
    <xf numFmtId="0" fontId="48" fillId="3" borderId="50" xfId="0" applyFont="1" applyFill="1" applyBorder="1" applyAlignment="1">
      <alignment horizontal="center" vertical="center" wrapText="1"/>
    </xf>
    <xf numFmtId="0" fontId="48" fillId="3" borderId="54"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46" fillId="0" borderId="11" xfId="0" applyFont="1" applyBorder="1" applyAlignment="1">
      <alignment horizontal="left" vertical="center" wrapText="1"/>
    </xf>
    <xf numFmtId="0" fontId="46" fillId="2" borderId="11" xfId="0" applyFont="1" applyFill="1" applyBorder="1" applyAlignment="1">
      <alignment horizontal="left" vertical="center" wrapText="1"/>
    </xf>
    <xf numFmtId="0" fontId="46" fillId="2" borderId="11" xfId="0" applyFont="1" applyFill="1" applyBorder="1" applyAlignment="1">
      <alignment horizontal="left" wrapText="1"/>
    </xf>
    <xf numFmtId="0" fontId="46" fillId="0" borderId="11" xfId="0" applyFont="1" applyBorder="1" applyAlignment="1">
      <alignment horizontal="left" wrapText="1"/>
    </xf>
    <xf numFmtId="0" fontId="0" fillId="0" borderId="16" xfId="0" applyBorder="1"/>
    <xf numFmtId="0" fontId="27" fillId="3" borderId="19" xfId="0" applyFont="1" applyFill="1" applyBorder="1" applyAlignment="1">
      <alignment horizontal="center"/>
    </xf>
    <xf numFmtId="0" fontId="8" fillId="3" borderId="0" xfId="0" applyFont="1" applyFill="1" applyBorder="1" applyAlignment="1" applyProtection="1">
      <alignment horizontal="center" wrapText="1"/>
    </xf>
    <xf numFmtId="0" fontId="44" fillId="2" borderId="11" xfId="0" applyFont="1" applyFill="1" applyBorder="1" applyAlignment="1">
      <alignment horizontal="left" vertical="center" wrapText="1"/>
    </xf>
    <xf numFmtId="0" fontId="3" fillId="3" borderId="0" xfId="0" applyFont="1" applyFill="1" applyBorder="1" applyAlignment="1" applyProtection="1">
      <alignment horizontal="center" vertical="center" wrapText="1"/>
    </xf>
    <xf numFmtId="0" fontId="28" fillId="4" borderId="1" xfId="0" applyFont="1" applyFill="1" applyBorder="1" applyAlignment="1">
      <alignment horizontal="center"/>
    </xf>
    <xf numFmtId="0" fontId="23" fillId="3" borderId="24" xfId="0" applyFont="1" applyFill="1" applyBorder="1"/>
    <xf numFmtId="0" fontId="20" fillId="0" borderId="41" xfId="0" applyFont="1" applyBorder="1" applyAlignment="1">
      <alignment horizontal="center"/>
    </xf>
    <xf numFmtId="0" fontId="20" fillId="0" borderId="52" xfId="0" applyFont="1" applyBorder="1" applyAlignment="1">
      <alignment horizontal="center"/>
    </xf>
    <xf numFmtId="0" fontId="34" fillId="11" borderId="29" xfId="0" applyFont="1" applyFill="1" applyBorder="1" applyAlignment="1">
      <alignment horizontal="center" vertical="center" wrapText="1"/>
    </xf>
    <xf numFmtId="0" fontId="34" fillId="11" borderId="54" xfId="0" applyFont="1" applyFill="1" applyBorder="1" applyAlignment="1">
      <alignment horizontal="center" vertical="center" wrapText="1"/>
    </xf>
    <xf numFmtId="0" fontId="39" fillId="8" borderId="29" xfId="4" applyFont="1" applyBorder="1" applyAlignment="1" applyProtection="1">
      <alignment horizontal="center" vertical="center"/>
      <protection locked="0"/>
    </xf>
    <xf numFmtId="0" fontId="39" fillId="8" borderId="54" xfId="4" applyFont="1" applyBorder="1" applyAlignment="1" applyProtection="1">
      <alignment horizontal="center" vertical="center"/>
      <protection locked="0"/>
    </xf>
    <xf numFmtId="0" fontId="39" fillId="12" borderId="29" xfId="4" applyFont="1" applyFill="1" applyBorder="1" applyAlignment="1" applyProtection="1">
      <alignment horizontal="center" vertical="center"/>
      <protection locked="0"/>
    </xf>
    <xf numFmtId="0" fontId="39" fillId="12" borderId="54" xfId="4" applyFont="1" applyFill="1" applyBorder="1" applyAlignment="1" applyProtection="1">
      <alignment horizontal="center" vertical="center"/>
      <protection locked="0"/>
    </xf>
    <xf numFmtId="0" fontId="32" fillId="8" borderId="29" xfId="4" applyBorder="1" applyAlignment="1" applyProtection="1">
      <alignment horizontal="left" vertical="center" wrapText="1"/>
      <protection locked="0"/>
    </xf>
    <xf numFmtId="0" fontId="32" fillId="8" borderId="50" xfId="4" applyBorder="1" applyAlignment="1" applyProtection="1">
      <alignment horizontal="left" vertical="center" wrapText="1"/>
      <protection locked="0"/>
    </xf>
    <xf numFmtId="0" fontId="32" fillId="8" borderId="51" xfId="4" applyBorder="1" applyAlignment="1" applyProtection="1">
      <alignment horizontal="left" vertical="center" wrapText="1"/>
      <protection locked="0"/>
    </xf>
    <xf numFmtId="0" fontId="32" fillId="12" borderId="29" xfId="4" applyFill="1" applyBorder="1" applyAlignment="1" applyProtection="1">
      <alignment horizontal="left" vertical="center" wrapText="1"/>
      <protection locked="0"/>
    </xf>
    <xf numFmtId="0" fontId="32" fillId="12" borderId="50" xfId="4" applyFill="1" applyBorder="1" applyAlignment="1" applyProtection="1">
      <alignment horizontal="left" vertical="center" wrapText="1"/>
      <protection locked="0"/>
    </xf>
    <xf numFmtId="0" fontId="32" fillId="12" borderId="51" xfId="4" applyFill="1"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55" xfId="0" applyBorder="1" applyAlignment="1">
      <alignment horizontal="left" vertical="center" wrapText="1"/>
    </xf>
    <xf numFmtId="0" fontId="0" fillId="0" borderId="58" xfId="0" applyBorder="1" applyAlignment="1">
      <alignment horizontal="left" vertical="center" wrapText="1"/>
    </xf>
    <xf numFmtId="0" fontId="0" fillId="10" borderId="41" xfId="0" applyFill="1" applyBorder="1" applyAlignment="1">
      <alignment horizontal="center" vertical="center"/>
    </xf>
    <xf numFmtId="0" fontId="0" fillId="10" borderId="16" xfId="0" applyFill="1" applyBorder="1" applyAlignment="1">
      <alignment horizontal="center" vertical="center"/>
    </xf>
    <xf numFmtId="0" fontId="0" fillId="10" borderId="30" xfId="0" applyFill="1" applyBorder="1" applyAlignment="1">
      <alignment horizontal="center" vertical="center"/>
    </xf>
    <xf numFmtId="0" fontId="0" fillId="10" borderId="39" xfId="0" applyFill="1" applyBorder="1" applyAlignment="1">
      <alignment horizontal="left" vertical="center" wrapText="1"/>
    </xf>
    <xf numFmtId="0" fontId="0" fillId="10" borderId="58" xfId="0" applyFill="1" applyBorder="1" applyAlignment="1">
      <alignment horizontal="left" vertical="center" wrapText="1"/>
    </xf>
    <xf numFmtId="0" fontId="34" fillId="11" borderId="40" xfId="0" applyFont="1" applyFill="1" applyBorder="1" applyAlignment="1">
      <alignment horizontal="center" vertical="center"/>
    </xf>
    <xf numFmtId="0" fontId="34" fillId="11" borderId="47" xfId="0" applyFont="1" applyFill="1" applyBorder="1" applyAlignment="1">
      <alignment horizontal="center" vertical="center"/>
    </xf>
    <xf numFmtId="0" fontId="34" fillId="11" borderId="48" xfId="0" applyFont="1" applyFill="1" applyBorder="1" applyAlignment="1">
      <alignment horizontal="center" vertical="center"/>
    </xf>
    <xf numFmtId="0" fontId="0" fillId="0" borderId="39"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10" borderId="60" xfId="0" applyFill="1" applyBorder="1" applyAlignment="1">
      <alignment horizontal="center" vertical="center"/>
    </xf>
    <xf numFmtId="0" fontId="0" fillId="10" borderId="61" xfId="0" applyFill="1" applyBorder="1" applyAlignment="1">
      <alignment horizontal="center" vertical="center"/>
    </xf>
    <xf numFmtId="0" fontId="0" fillId="10" borderId="17" xfId="0" applyFill="1" applyBorder="1" applyAlignment="1">
      <alignment horizontal="center" vertical="center"/>
    </xf>
    <xf numFmtId="0" fontId="32" fillId="12" borderId="39" xfId="4" applyFill="1" applyBorder="1" applyAlignment="1" applyProtection="1">
      <alignment horizontal="center" vertical="center"/>
      <protection locked="0"/>
    </xf>
    <xf numFmtId="0" fontId="32" fillId="12" borderId="58" xfId="4" applyFill="1" applyBorder="1" applyAlignment="1" applyProtection="1">
      <alignment horizontal="center" vertical="center"/>
      <protection locked="0"/>
    </xf>
    <xf numFmtId="0" fontId="32" fillId="12" borderId="36" xfId="4" applyFill="1" applyBorder="1" applyAlignment="1" applyProtection="1">
      <alignment horizontal="center" vertical="center"/>
      <protection locked="0"/>
    </xf>
    <xf numFmtId="0" fontId="32" fillId="12" borderId="42" xfId="4" applyFill="1" applyBorder="1" applyAlignment="1" applyProtection="1">
      <alignment horizontal="center" vertical="center"/>
      <protection locked="0"/>
    </xf>
    <xf numFmtId="0" fontId="0" fillId="10" borderId="39" xfId="0" applyFill="1" applyBorder="1" applyAlignment="1">
      <alignment horizontal="center" vertical="center" wrapText="1"/>
    </xf>
    <xf numFmtId="0" fontId="0" fillId="10" borderId="55" xfId="0" applyFill="1" applyBorder="1" applyAlignment="1">
      <alignment horizontal="center" vertical="center" wrapText="1"/>
    </xf>
    <xf numFmtId="0" fontId="0" fillId="10" borderId="58" xfId="0" applyFill="1" applyBorder="1" applyAlignment="1">
      <alignment horizontal="center" vertical="center" wrapText="1"/>
    </xf>
    <xf numFmtId="0" fontId="32" fillId="8" borderId="29" xfId="4" applyBorder="1" applyAlignment="1" applyProtection="1">
      <alignment horizontal="center" vertical="center" wrapText="1"/>
      <protection locked="0"/>
    </xf>
    <xf numFmtId="0" fontId="32" fillId="8" borderId="51" xfId="4" applyBorder="1" applyAlignment="1" applyProtection="1">
      <alignment horizontal="center" vertical="center" wrapText="1"/>
      <protection locked="0"/>
    </xf>
    <xf numFmtId="10" fontId="32" fillId="12" borderId="29" xfId="4" applyNumberFormat="1" applyFill="1" applyBorder="1" applyAlignment="1" applyProtection="1">
      <alignment horizontal="center" vertical="center"/>
      <protection locked="0"/>
    </xf>
    <xf numFmtId="10" fontId="32" fillId="12" borderId="54" xfId="4" applyNumberFormat="1" applyFill="1" applyBorder="1" applyAlignment="1" applyProtection="1">
      <alignment horizontal="center" vertical="center"/>
      <protection locked="0"/>
    </xf>
    <xf numFmtId="0" fontId="32" fillId="8" borderId="39" xfId="4" applyBorder="1" applyAlignment="1" applyProtection="1">
      <alignment horizontal="center" vertical="center"/>
      <protection locked="0"/>
    </xf>
    <xf numFmtId="0" fontId="32" fillId="8" borderId="58" xfId="4" applyBorder="1" applyAlignment="1" applyProtection="1">
      <alignment horizontal="center" vertical="center"/>
      <protection locked="0"/>
    </xf>
    <xf numFmtId="0" fontId="32" fillId="9" borderId="39" xfId="4" applyFill="1" applyBorder="1" applyAlignment="1" applyProtection="1">
      <alignment horizontal="center" vertical="center"/>
      <protection locked="0"/>
    </xf>
    <xf numFmtId="0" fontId="32" fillId="9" borderId="58" xfId="4" applyFill="1" applyBorder="1" applyAlignment="1" applyProtection="1">
      <alignment horizontal="center" vertical="center"/>
      <protection locked="0"/>
    </xf>
    <xf numFmtId="0" fontId="32" fillId="8" borderId="36" xfId="4" applyBorder="1" applyAlignment="1" applyProtection="1">
      <alignment horizontal="center" vertical="center"/>
      <protection locked="0"/>
    </xf>
    <xf numFmtId="0" fontId="32" fillId="8" borderId="42" xfId="4" applyBorder="1" applyAlignment="1" applyProtection="1">
      <alignment horizontal="center" vertical="center"/>
      <protection locked="0"/>
    </xf>
    <xf numFmtId="0" fontId="0" fillId="0" borderId="11" xfId="0" applyBorder="1" applyAlignment="1">
      <alignment horizontal="center" vertical="center" wrapText="1"/>
    </xf>
    <xf numFmtId="0" fontId="0" fillId="10" borderId="35" xfId="0" applyFill="1" applyBorder="1" applyAlignment="1">
      <alignment horizontal="center" vertical="center"/>
    </xf>
    <xf numFmtId="0" fontId="0" fillId="10" borderId="31" xfId="0" applyFill="1" applyBorder="1" applyAlignment="1">
      <alignment horizontal="center" vertical="center"/>
    </xf>
    <xf numFmtId="0" fontId="34" fillId="11" borderId="57" xfId="0" applyFont="1" applyFill="1" applyBorder="1" applyAlignment="1">
      <alignment horizontal="center" vertical="center"/>
    </xf>
    <xf numFmtId="0" fontId="34" fillId="11" borderId="46" xfId="0" applyFont="1" applyFill="1" applyBorder="1" applyAlignment="1">
      <alignment horizontal="center" vertical="center"/>
    </xf>
    <xf numFmtId="0" fontId="32" fillId="8" borderId="29" xfId="4" applyBorder="1" applyAlignment="1" applyProtection="1">
      <alignment horizontal="center" vertical="center"/>
      <protection locked="0"/>
    </xf>
    <xf numFmtId="0" fontId="32" fillId="8" borderId="54" xfId="4" applyBorder="1" applyAlignment="1" applyProtection="1">
      <alignment horizontal="center" vertical="center"/>
      <protection locked="0"/>
    </xf>
    <xf numFmtId="0" fontId="32" fillId="12" borderId="29" xfId="4" applyFill="1" applyBorder="1" applyAlignment="1" applyProtection="1">
      <alignment horizontal="center" vertical="center"/>
      <protection locked="0"/>
    </xf>
    <xf numFmtId="0" fontId="32" fillId="12" borderId="54" xfId="4" applyFill="1" applyBorder="1" applyAlignment="1" applyProtection="1">
      <alignment horizontal="center" vertical="center"/>
      <protection locked="0"/>
    </xf>
    <xf numFmtId="0" fontId="32" fillId="8" borderId="54" xfId="4" applyBorder="1" applyAlignment="1" applyProtection="1">
      <alignment horizontal="center" vertical="center" wrapText="1"/>
      <protection locked="0"/>
    </xf>
    <xf numFmtId="0" fontId="32" fillId="12" borderId="29" xfId="4" applyFill="1" applyBorder="1" applyAlignment="1" applyProtection="1">
      <alignment horizontal="center" vertical="center" wrapText="1"/>
      <protection locked="0"/>
    </xf>
    <xf numFmtId="0" fontId="32" fillId="12" borderId="51" xfId="4" applyFill="1" applyBorder="1" applyAlignment="1" applyProtection="1">
      <alignment horizontal="center" vertical="center" wrapText="1"/>
      <protection locked="0"/>
    </xf>
    <xf numFmtId="0" fontId="0" fillId="0" borderId="11" xfId="0" applyBorder="1" applyAlignment="1">
      <alignment horizontal="left" vertical="center" wrapText="1"/>
    </xf>
    <xf numFmtId="0" fontId="0" fillId="10" borderId="55" xfId="0" applyFill="1" applyBorder="1" applyAlignment="1">
      <alignment horizontal="left" vertical="center" wrapText="1"/>
    </xf>
    <xf numFmtId="0" fontId="34" fillId="11" borderId="51" xfId="0" applyFont="1" applyFill="1" applyBorder="1" applyAlignment="1">
      <alignment horizontal="center" vertical="center" wrapText="1"/>
    </xf>
    <xf numFmtId="0" fontId="32" fillId="8" borderId="29" xfId="4" applyBorder="1" applyAlignment="1" applyProtection="1">
      <alignment horizontal="center"/>
      <protection locked="0"/>
    </xf>
    <xf numFmtId="0" fontId="32" fillId="8" borderId="51" xfId="4" applyBorder="1" applyAlignment="1" applyProtection="1">
      <alignment horizontal="center"/>
      <protection locked="0"/>
    </xf>
    <xf numFmtId="0" fontId="32" fillId="12" borderId="29" xfId="4" applyFill="1" applyBorder="1" applyAlignment="1" applyProtection="1">
      <alignment horizontal="center"/>
      <protection locked="0"/>
    </xf>
    <xf numFmtId="0" fontId="32" fillId="12" borderId="51" xfId="4" applyFill="1" applyBorder="1" applyAlignment="1" applyProtection="1">
      <alignment horizontal="center"/>
      <protection locked="0"/>
    </xf>
    <xf numFmtId="0" fontId="32" fillId="12" borderId="50" xfId="4" applyFill="1" applyBorder="1" applyAlignment="1" applyProtection="1">
      <alignment horizontal="center" vertical="center"/>
      <protection locked="0"/>
    </xf>
    <xf numFmtId="0" fontId="32" fillId="12" borderId="51" xfId="4" applyFill="1" applyBorder="1" applyAlignment="1" applyProtection="1">
      <alignment horizontal="center" vertical="center"/>
      <protection locked="0"/>
    </xf>
    <xf numFmtId="0" fontId="32" fillId="12" borderId="49"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wrapText="1"/>
      <protection locked="0"/>
    </xf>
    <xf numFmtId="0" fontId="34" fillId="11" borderId="50" xfId="0" applyFont="1" applyFill="1" applyBorder="1" applyAlignment="1">
      <alignment horizontal="center" vertical="center" wrapText="1"/>
    </xf>
    <xf numFmtId="0" fontId="32" fillId="8" borderId="50" xfId="4" applyBorder="1" applyAlignment="1" applyProtection="1">
      <alignment horizontal="center" vertical="center"/>
      <protection locked="0"/>
    </xf>
    <xf numFmtId="10" fontId="32" fillId="8" borderId="29" xfId="4" applyNumberFormat="1" applyBorder="1" applyAlignment="1" applyProtection="1">
      <alignment horizontal="center" vertical="center" wrapText="1"/>
      <protection locked="0"/>
    </xf>
    <xf numFmtId="10" fontId="32" fillId="8" borderId="54" xfId="4" applyNumberFormat="1" applyBorder="1" applyAlignment="1" applyProtection="1">
      <alignment horizontal="center" vertical="center" wrapText="1"/>
      <protection locked="0"/>
    </xf>
    <xf numFmtId="0" fontId="32" fillId="8" borderId="50" xfId="4" applyBorder="1" applyAlignment="1" applyProtection="1">
      <alignment horizontal="center" vertical="center" wrapText="1"/>
      <protection locked="0"/>
    </xf>
    <xf numFmtId="0" fontId="34" fillId="11" borderId="40" xfId="0" applyFont="1" applyFill="1" applyBorder="1" applyAlignment="1">
      <alignment horizontal="center" vertical="center" wrapText="1"/>
    </xf>
    <xf numFmtId="0" fontId="34" fillId="11" borderId="5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0" fillId="0" borderId="28" xfId="0" applyBorder="1" applyAlignment="1">
      <alignment horizontal="left" vertical="center" wrapText="1"/>
    </xf>
    <xf numFmtId="0" fontId="32" fillId="12" borderId="39" xfId="4" applyFill="1" applyBorder="1" applyAlignment="1" applyProtection="1">
      <alignment horizontal="center" wrapText="1"/>
      <protection locked="0"/>
    </xf>
    <xf numFmtId="0" fontId="32" fillId="12" borderId="58" xfId="4" applyFill="1" applyBorder="1" applyAlignment="1" applyProtection="1">
      <alignment horizontal="center" wrapText="1"/>
      <protection locked="0"/>
    </xf>
    <xf numFmtId="0" fontId="32" fillId="12" borderId="36" xfId="4" applyFill="1" applyBorder="1" applyAlignment="1" applyProtection="1">
      <alignment horizontal="center" wrapText="1"/>
      <protection locked="0"/>
    </xf>
    <xf numFmtId="0" fontId="32" fillId="12" borderId="42" xfId="4" applyFill="1" applyBorder="1" applyAlignment="1" applyProtection="1">
      <alignment horizontal="center" wrapText="1"/>
      <protection locked="0"/>
    </xf>
    <xf numFmtId="0" fontId="32" fillId="8" borderId="39" xfId="4" applyBorder="1" applyAlignment="1" applyProtection="1">
      <alignment horizontal="center" wrapText="1"/>
      <protection locked="0"/>
    </xf>
    <xf numFmtId="0" fontId="32" fillId="8" borderId="58" xfId="4" applyBorder="1" applyAlignment="1" applyProtection="1">
      <alignment horizontal="center" wrapText="1"/>
      <protection locked="0"/>
    </xf>
    <xf numFmtId="0" fontId="32" fillId="8" borderId="36" xfId="4" applyBorder="1" applyAlignment="1" applyProtection="1">
      <alignment horizontal="center" wrapText="1"/>
      <protection locked="0"/>
    </xf>
    <xf numFmtId="0" fontId="32" fillId="8" borderId="42" xfId="4" applyBorder="1" applyAlignment="1" applyProtection="1">
      <alignment horizontal="center" wrapText="1"/>
      <protection locked="0"/>
    </xf>
    <xf numFmtId="0" fontId="39" fillId="8" borderId="29" xfId="4" applyFont="1" applyBorder="1" applyAlignment="1" applyProtection="1">
      <alignment horizontal="center" vertical="center" wrapText="1"/>
      <protection locked="0"/>
    </xf>
    <xf numFmtId="0" fontId="39" fillId="8" borderId="51" xfId="4" applyFont="1" applyBorder="1" applyAlignment="1" applyProtection="1">
      <alignment horizontal="center" vertical="center" wrapText="1"/>
      <protection locked="0"/>
    </xf>
    <xf numFmtId="0" fontId="39" fillId="12" borderId="29" xfId="4" applyFont="1" applyFill="1" applyBorder="1" applyAlignment="1" applyProtection="1">
      <alignment horizontal="center" vertical="center" wrapText="1"/>
      <protection locked="0"/>
    </xf>
    <xf numFmtId="0" fontId="39" fillId="12" borderId="51" xfId="4" applyFont="1" applyFill="1" applyBorder="1" applyAlignment="1" applyProtection="1">
      <alignment horizontal="center" vertical="center" wrapText="1"/>
      <protection locked="0"/>
    </xf>
    <xf numFmtId="0" fontId="39" fillId="12" borderId="39" xfId="4" applyFont="1" applyFill="1" applyBorder="1" applyAlignment="1" applyProtection="1">
      <alignment horizontal="center" vertical="center"/>
      <protection locked="0"/>
    </xf>
    <xf numFmtId="0" fontId="39" fillId="12" borderId="58" xfId="4" applyFont="1" applyFill="1" applyBorder="1" applyAlignment="1" applyProtection="1">
      <alignment horizontal="center" vertical="center"/>
      <protection locked="0"/>
    </xf>
    <xf numFmtId="0" fontId="39" fillId="8" borderId="39" xfId="4" applyFont="1" applyBorder="1" applyAlignment="1" applyProtection="1">
      <alignment horizontal="center" vertical="center"/>
      <protection locked="0"/>
    </xf>
    <xf numFmtId="0" fontId="39" fillId="8" borderId="58" xfId="4" applyFont="1" applyBorder="1" applyAlignment="1" applyProtection="1">
      <alignment horizontal="center" vertical="center"/>
      <protection locked="0"/>
    </xf>
    <xf numFmtId="0" fontId="0" fillId="10" borderId="53"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21" fillId="3" borderId="19"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4" xfId="0" applyFont="1" applyFill="1" applyBorder="1" applyAlignment="1">
      <alignment horizontal="center" vertical="center"/>
    </xf>
    <xf numFmtId="0" fontId="13" fillId="3" borderId="18" xfId="0" applyFont="1" applyFill="1" applyBorder="1" applyAlignment="1">
      <alignment horizontal="center" vertical="top" wrapText="1"/>
    </xf>
    <xf numFmtId="0" fontId="13" fillId="3" borderId="19"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7" fillId="3" borderId="23" xfId="1" applyFill="1" applyBorder="1" applyAlignment="1" applyProtection="1">
      <alignment horizontal="center" vertical="top" wrapText="1"/>
    </xf>
    <xf numFmtId="0" fontId="17" fillId="3" borderId="24" xfId="1" applyFill="1" applyBorder="1" applyAlignment="1" applyProtection="1">
      <alignment horizontal="center" vertical="top" wrapText="1"/>
    </xf>
    <xf numFmtId="0" fontId="33" fillId="0" borderId="0" xfId="0" applyFont="1" applyAlignment="1">
      <alignment horizontal="left"/>
    </xf>
  </cellXfs>
  <cellStyles count="9">
    <cellStyle name="Bad" xfId="3" builtinId="27"/>
    <cellStyle name="Comma" xfId="7" builtinId="3"/>
    <cellStyle name="Comma 2" xfId="6" xr:uid="{0348D1E7-7C33-4D3E-A9EB-1EF171512FE7}"/>
    <cellStyle name="Comma 3" xfId="5" xr:uid="{18BAE8D0-9834-4632-82D3-991D0F20E0AF}"/>
    <cellStyle name="Good" xfId="2" builtinId="26"/>
    <cellStyle name="Hyperlink" xfId="1" builtinId="8"/>
    <cellStyle name="Neutral" xfId="4" builtinId="28"/>
    <cellStyle name="Normal" xfId="0" builtinId="0"/>
    <cellStyle name="Normal 2" xfId="8" xr:uid="{E730FE6B-23DE-45EA-B8E7-8B65BF4809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30275" y="152400"/>
          <a:ext cx="1041400" cy="1044575"/>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193675"/>
          <a:ext cx="1085850" cy="587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600-000006000000}"/>
                </a:ext>
              </a:extLst>
            </xdr:cNvPr>
            <xdr:cNvGrpSpPr>
              <a:grpSpLocks/>
            </xdr:cNvGrpSpPr>
          </xdr:nvGrpSpPr>
          <xdr:grpSpPr bwMode="auto">
            <a:xfrm>
              <a:off x="3225799" y="27311350"/>
              <a:ext cx="1219201" cy="1809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1479550</xdr:colOff>
      <xdr:row>4</xdr:row>
      <xdr:rowOff>57150</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twoCellAnchor editAs="oneCell">
    <xdr:from>
      <xdr:col>1</xdr:col>
      <xdr:colOff>19050</xdr:colOff>
      <xdr:row>1</xdr:row>
      <xdr:rowOff>38100</xdr:rowOff>
    </xdr:from>
    <xdr:to>
      <xdr:col>1</xdr:col>
      <xdr:colOff>1479550</xdr:colOff>
      <xdr:row>4</xdr:row>
      <xdr:rowOff>57150</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daptation-fund.org/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ozayen2004@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thar.khalil@wfp.org" TargetMode="External"/><Relationship Id="rId1" Type="http://schemas.openxmlformats.org/officeDocument/2006/relationships/hyperlink" Target="mailto:eabdallah@yahoo.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D22B6-6F1A-4321-9DD5-5760B1613313}">
  <dimension ref="A1:P177"/>
  <sheetViews>
    <sheetView topLeftCell="A5" workbookViewId="0">
      <selection activeCell="C66" sqref="C66"/>
    </sheetView>
  </sheetViews>
  <sheetFormatPr defaultColWidth="102.1796875" defaultRowHeight="14" x14ac:dyDescent="0.3"/>
  <cols>
    <col min="1" max="1" width="2.453125" style="10" customWidth="1"/>
    <col min="2" max="2" width="10.81640625" style="260" customWidth="1"/>
    <col min="3" max="3" width="14.81640625" style="260" customWidth="1"/>
    <col min="4" max="4" width="93.1796875" style="10" customWidth="1"/>
    <col min="5" max="5" width="3.81640625" style="10" customWidth="1"/>
    <col min="6" max="6" width="9.1796875" style="10" customWidth="1"/>
    <col min="7" max="7" width="12.1796875" style="10" customWidth="1"/>
    <col min="8" max="8" width="14.81640625" style="10" hidden="1" customWidth="1"/>
    <col min="9" max="10" width="11.1796875" style="10" hidden="1" customWidth="1"/>
    <col min="11" max="11" width="10.453125" style="10" hidden="1" customWidth="1"/>
    <col min="12" max="12" width="8.1796875" style="10" hidden="1" customWidth="1"/>
    <col min="13" max="13" width="6.81640625" style="10" hidden="1" customWidth="1"/>
    <col min="14" max="14" width="7.453125" style="10" hidden="1" customWidth="1"/>
    <col min="15" max="15" width="10.1796875" style="10" hidden="1" customWidth="1"/>
    <col min="16" max="16" width="12" style="10" hidden="1" customWidth="1"/>
    <col min="17" max="251" width="9.1796875" style="10" customWidth="1"/>
    <col min="252" max="252" width="2.81640625" style="10" customWidth="1"/>
    <col min="253" max="254" width="9.1796875" style="10" customWidth="1"/>
    <col min="255" max="255" width="17.1796875" style="10" customWidth="1"/>
    <col min="256" max="16384" width="102.1796875" style="10"/>
  </cols>
  <sheetData>
    <row r="1" spans="2:16" ht="14.5" thickBot="1" x14ac:dyDescent="0.35"/>
    <row r="2" spans="2:16" ht="14.5" thickBot="1" x14ac:dyDescent="0.35">
      <c r="B2" s="261"/>
      <c r="C2" s="262"/>
      <c r="D2" s="52"/>
      <c r="E2" s="53"/>
    </row>
    <row r="3" spans="2:16" ht="18" thickBot="1" x14ac:dyDescent="0.4">
      <c r="B3" s="263"/>
      <c r="C3" s="264"/>
      <c r="D3" s="265" t="s">
        <v>764</v>
      </c>
      <c r="E3" s="90"/>
    </row>
    <row r="4" spans="2:16" ht="14.5" thickBot="1" x14ac:dyDescent="0.35">
      <c r="B4" s="263"/>
      <c r="C4" s="264"/>
      <c r="D4" s="266"/>
      <c r="E4" s="90"/>
    </row>
    <row r="5" spans="2:16" ht="14.5" thickBot="1" x14ac:dyDescent="0.35">
      <c r="B5" s="263"/>
      <c r="C5" s="267" t="s">
        <v>765</v>
      </c>
      <c r="D5" s="268" t="s">
        <v>894</v>
      </c>
      <c r="E5" s="90"/>
      <c r="F5" s="269"/>
    </row>
    <row r="6" spans="2:16" s="274" customFormat="1" ht="14.5" thickBot="1" x14ac:dyDescent="0.35">
      <c r="B6" s="270"/>
      <c r="C6" s="271"/>
      <c r="D6" s="272"/>
      <c r="E6" s="273"/>
      <c r="G6" s="10"/>
      <c r="H6" s="10"/>
      <c r="I6" s="10"/>
      <c r="J6" s="10"/>
      <c r="K6" s="10"/>
      <c r="L6" s="10"/>
      <c r="M6" s="10"/>
      <c r="N6" s="10"/>
      <c r="O6" s="10"/>
      <c r="P6" s="10"/>
    </row>
    <row r="7" spans="2:16" s="274" customFormat="1" ht="30.75" customHeight="1" thickBot="1" x14ac:dyDescent="0.35">
      <c r="B7" s="270"/>
      <c r="C7" s="275" t="s">
        <v>766</v>
      </c>
      <c r="D7" s="276" t="s">
        <v>767</v>
      </c>
      <c r="E7" s="273"/>
      <c r="G7" s="10"/>
      <c r="H7" s="10"/>
      <c r="I7" s="10"/>
      <c r="J7" s="10"/>
      <c r="K7" s="10"/>
      <c r="L7" s="10"/>
      <c r="M7" s="10"/>
      <c r="N7" s="10"/>
      <c r="O7" s="10"/>
      <c r="P7" s="10"/>
    </row>
    <row r="8" spans="2:16" s="274" customFormat="1" ht="15" hidden="1" customHeight="1" x14ac:dyDescent="0.3">
      <c r="B8" s="263"/>
      <c r="C8" s="264"/>
      <c r="D8" s="266" t="s">
        <v>768</v>
      </c>
      <c r="E8" s="273"/>
      <c r="G8" s="10"/>
      <c r="H8" s="10"/>
      <c r="I8" s="10"/>
      <c r="J8" s="10"/>
      <c r="K8" s="10"/>
      <c r="L8" s="10"/>
      <c r="M8" s="10"/>
      <c r="N8" s="10"/>
      <c r="O8" s="10"/>
      <c r="P8" s="10"/>
    </row>
    <row r="9" spans="2:16" s="274" customFormat="1" hidden="1" x14ac:dyDescent="0.3">
      <c r="B9" s="263"/>
      <c r="C9" s="264"/>
      <c r="D9" s="266"/>
      <c r="E9" s="273"/>
      <c r="G9" s="10"/>
      <c r="H9" s="10"/>
      <c r="I9" s="10"/>
      <c r="J9" s="10"/>
      <c r="K9" s="10"/>
      <c r="L9" s="10"/>
      <c r="M9" s="10"/>
      <c r="N9" s="10"/>
      <c r="O9" s="10"/>
      <c r="P9" s="10"/>
    </row>
    <row r="10" spans="2:16" s="274" customFormat="1" hidden="1" x14ac:dyDescent="0.3">
      <c r="B10" s="263"/>
      <c r="C10" s="264"/>
      <c r="D10" s="266"/>
      <c r="E10" s="273"/>
      <c r="G10" s="10"/>
      <c r="H10" s="10"/>
      <c r="I10" s="10"/>
      <c r="J10" s="10"/>
      <c r="K10" s="10"/>
      <c r="L10" s="10"/>
      <c r="M10" s="10"/>
      <c r="N10" s="10"/>
      <c r="O10" s="10"/>
      <c r="P10" s="10"/>
    </row>
    <row r="11" spans="2:16" s="274" customFormat="1" hidden="1" x14ac:dyDescent="0.3">
      <c r="B11" s="263"/>
      <c r="C11" s="264"/>
      <c r="D11" s="266"/>
      <c r="E11" s="273"/>
      <c r="G11" s="10"/>
      <c r="H11" s="10"/>
      <c r="I11" s="10"/>
      <c r="J11" s="10"/>
      <c r="K11" s="10"/>
      <c r="L11" s="10"/>
      <c r="M11" s="10"/>
      <c r="N11" s="10"/>
      <c r="O11" s="10"/>
      <c r="P11" s="10"/>
    </row>
    <row r="12" spans="2:16" s="274" customFormat="1" ht="14.5" thickBot="1" x14ac:dyDescent="0.35">
      <c r="B12" s="270"/>
      <c r="C12" s="271"/>
      <c r="D12" s="272"/>
      <c r="E12" s="273"/>
      <c r="G12" s="10"/>
      <c r="H12" s="10"/>
      <c r="I12" s="10"/>
      <c r="J12" s="10"/>
      <c r="K12" s="10"/>
      <c r="L12" s="10"/>
      <c r="M12" s="10"/>
      <c r="N12" s="10"/>
      <c r="O12" s="10"/>
      <c r="P12" s="10"/>
    </row>
    <row r="13" spans="2:16" s="274" customFormat="1" ht="233.5" customHeight="1" thickBot="1" x14ac:dyDescent="0.35">
      <c r="B13" s="270"/>
      <c r="C13" s="277" t="s">
        <v>769</v>
      </c>
      <c r="D13" s="276" t="s">
        <v>770</v>
      </c>
      <c r="E13" s="273"/>
      <c r="G13" s="10"/>
      <c r="H13" s="10"/>
      <c r="I13" s="10"/>
      <c r="J13" s="10"/>
      <c r="K13" s="10"/>
      <c r="L13" s="10"/>
      <c r="M13" s="10"/>
      <c r="N13" s="10"/>
      <c r="O13" s="10"/>
      <c r="P13" s="10"/>
    </row>
    <row r="14" spans="2:16" s="274" customFormat="1" ht="14.5" thickBot="1" x14ac:dyDescent="0.35">
      <c r="B14" s="270"/>
      <c r="C14" s="271"/>
      <c r="D14" s="272" t="s">
        <v>750</v>
      </c>
      <c r="E14" s="273"/>
      <c r="G14" s="10"/>
      <c r="H14" s="10" t="s">
        <v>771</v>
      </c>
      <c r="I14" s="10" t="s">
        <v>772</v>
      </c>
      <c r="J14" s="10"/>
      <c r="K14" s="10" t="s">
        <v>773</v>
      </c>
      <c r="L14" s="10" t="s">
        <v>774</v>
      </c>
      <c r="M14" s="10" t="s">
        <v>775</v>
      </c>
      <c r="N14" s="10" t="s">
        <v>776</v>
      </c>
      <c r="O14" s="10" t="s">
        <v>777</v>
      </c>
      <c r="P14" s="10" t="s">
        <v>778</v>
      </c>
    </row>
    <row r="15" spans="2:16" s="274" customFormat="1" x14ac:dyDescent="0.3">
      <c r="B15" s="270"/>
      <c r="C15" s="278" t="s">
        <v>779</v>
      </c>
      <c r="D15" s="279"/>
      <c r="E15" s="273"/>
      <c r="G15" s="10"/>
      <c r="H15" s="280" t="s">
        <v>780</v>
      </c>
      <c r="I15" s="10" t="s">
        <v>781</v>
      </c>
      <c r="J15" s="10" t="s">
        <v>0</v>
      </c>
      <c r="K15" s="10" t="s">
        <v>782</v>
      </c>
      <c r="L15" s="10">
        <v>1</v>
      </c>
      <c r="M15" s="10">
        <v>1</v>
      </c>
      <c r="N15" s="10" t="s">
        <v>783</v>
      </c>
      <c r="O15" s="10" t="s">
        <v>784</v>
      </c>
      <c r="P15" s="10" t="s">
        <v>785</v>
      </c>
    </row>
    <row r="16" spans="2:16" s="274" customFormat="1" ht="29.25" customHeight="1" x14ac:dyDescent="0.3">
      <c r="B16" s="373" t="s">
        <v>786</v>
      </c>
      <c r="C16" s="375"/>
      <c r="D16" s="281" t="s">
        <v>787</v>
      </c>
      <c r="E16" s="273"/>
      <c r="G16" s="10"/>
      <c r="H16" s="280" t="s">
        <v>1</v>
      </c>
      <c r="I16" s="10" t="s">
        <v>788</v>
      </c>
      <c r="J16" s="10" t="s">
        <v>2</v>
      </c>
      <c r="K16" s="10" t="s">
        <v>789</v>
      </c>
      <c r="L16" s="10">
        <v>2</v>
      </c>
      <c r="M16" s="10">
        <v>2</v>
      </c>
      <c r="N16" s="10" t="s">
        <v>704</v>
      </c>
      <c r="O16" s="10" t="s">
        <v>790</v>
      </c>
      <c r="P16" s="10" t="s">
        <v>791</v>
      </c>
    </row>
    <row r="17" spans="2:16" s="274" customFormat="1" x14ac:dyDescent="0.3">
      <c r="B17" s="270"/>
      <c r="C17" s="278" t="s">
        <v>792</v>
      </c>
      <c r="D17" s="281" t="s">
        <v>793</v>
      </c>
      <c r="E17" s="273"/>
      <c r="G17" s="10"/>
      <c r="H17" s="280" t="s">
        <v>3</v>
      </c>
      <c r="I17" s="10" t="s">
        <v>794</v>
      </c>
      <c r="J17" s="10"/>
      <c r="K17" s="10" t="s">
        <v>795</v>
      </c>
      <c r="L17" s="10">
        <v>3</v>
      </c>
      <c r="M17" s="10">
        <v>3</v>
      </c>
      <c r="N17" s="10" t="s">
        <v>796</v>
      </c>
      <c r="O17" s="10" t="s">
        <v>797</v>
      </c>
      <c r="P17" s="10" t="s">
        <v>798</v>
      </c>
    </row>
    <row r="18" spans="2:16" s="274" customFormat="1" ht="14.5" thickBot="1" x14ac:dyDescent="0.35">
      <c r="B18" s="282"/>
      <c r="C18" s="277" t="s">
        <v>799</v>
      </c>
      <c r="D18" s="283" t="s">
        <v>800</v>
      </c>
      <c r="E18" s="273"/>
      <c r="G18" s="10"/>
      <c r="H18" s="280" t="s">
        <v>4</v>
      </c>
      <c r="I18" s="10"/>
      <c r="J18" s="10"/>
      <c r="K18" s="10" t="s">
        <v>801</v>
      </c>
      <c r="L18" s="10">
        <v>5</v>
      </c>
      <c r="M18" s="10">
        <v>5</v>
      </c>
      <c r="N18" s="10" t="s">
        <v>802</v>
      </c>
      <c r="O18" s="10" t="s">
        <v>803</v>
      </c>
      <c r="P18" s="10" t="s">
        <v>804</v>
      </c>
    </row>
    <row r="19" spans="2:16" s="274" customFormat="1" ht="44.25" customHeight="1" thickBot="1" x14ac:dyDescent="0.35">
      <c r="B19" s="376" t="s">
        <v>805</v>
      </c>
      <c r="C19" s="377"/>
      <c r="D19" s="284" t="s">
        <v>806</v>
      </c>
      <c r="E19" s="273"/>
      <c r="G19" s="10"/>
      <c r="H19" s="280" t="s">
        <v>5</v>
      </c>
      <c r="I19" s="10"/>
      <c r="J19" s="10"/>
      <c r="K19" s="10" t="s">
        <v>807</v>
      </c>
      <c r="L19" s="10"/>
      <c r="M19" s="10"/>
      <c r="N19" s="10"/>
      <c r="O19" s="10" t="s">
        <v>808</v>
      </c>
      <c r="P19" s="10" t="s">
        <v>809</v>
      </c>
    </row>
    <row r="20" spans="2:16" s="274" customFormat="1" x14ac:dyDescent="0.3">
      <c r="B20" s="270"/>
      <c r="C20" s="277"/>
      <c r="D20" s="272"/>
      <c r="E20" s="90"/>
      <c r="F20" s="280"/>
      <c r="G20" s="10"/>
      <c r="H20" s="10"/>
      <c r="J20" s="10"/>
      <c r="K20" s="10"/>
      <c r="L20" s="10"/>
      <c r="M20" s="10" t="s">
        <v>810</v>
      </c>
      <c r="N20" s="10" t="s">
        <v>811</v>
      </c>
    </row>
    <row r="21" spans="2:16" s="274" customFormat="1" x14ac:dyDescent="0.3">
      <c r="B21" s="270"/>
      <c r="C21" s="267" t="s">
        <v>812</v>
      </c>
      <c r="D21" s="272"/>
      <c r="E21" s="90"/>
      <c r="F21" s="280"/>
      <c r="G21" s="10"/>
      <c r="H21" s="10"/>
      <c r="J21" s="10"/>
      <c r="K21" s="10"/>
      <c r="L21" s="10"/>
      <c r="M21" s="10" t="s">
        <v>813</v>
      </c>
      <c r="N21" s="10" t="s">
        <v>814</v>
      </c>
    </row>
    <row r="22" spans="2:16" s="274" customFormat="1" ht="14.5" thickBot="1" x14ac:dyDescent="0.35">
      <c r="B22" s="270"/>
      <c r="C22" s="285" t="s">
        <v>815</v>
      </c>
      <c r="D22" s="272"/>
      <c r="E22" s="273"/>
      <c r="G22" s="10"/>
      <c r="H22" s="280" t="s">
        <v>816</v>
      </c>
      <c r="I22" s="10"/>
      <c r="J22" s="10"/>
      <c r="L22" s="10"/>
      <c r="M22" s="10"/>
      <c r="N22" s="10"/>
      <c r="O22" s="10" t="s">
        <v>817</v>
      </c>
      <c r="P22" s="10" t="s">
        <v>818</v>
      </c>
    </row>
    <row r="23" spans="2:16" s="274" customFormat="1" x14ac:dyDescent="0.3">
      <c r="B23" s="373" t="s">
        <v>819</v>
      </c>
      <c r="C23" s="375"/>
      <c r="D23" s="378" t="s">
        <v>820</v>
      </c>
      <c r="E23" s="273"/>
      <c r="G23" s="10"/>
      <c r="H23" s="280"/>
      <c r="I23" s="10"/>
      <c r="J23" s="10"/>
      <c r="L23" s="10"/>
      <c r="M23" s="10"/>
      <c r="N23" s="10"/>
      <c r="O23" s="10"/>
      <c r="P23" s="10"/>
    </row>
    <row r="24" spans="2:16" s="274" customFormat="1" ht="4.5" customHeight="1" x14ac:dyDescent="0.3">
      <c r="B24" s="373"/>
      <c r="C24" s="375"/>
      <c r="D24" s="379"/>
      <c r="E24" s="273"/>
      <c r="G24" s="10"/>
      <c r="H24" s="280"/>
      <c r="I24" s="10"/>
      <c r="J24" s="10"/>
      <c r="L24" s="10"/>
      <c r="M24" s="10"/>
      <c r="N24" s="10"/>
      <c r="O24" s="10"/>
      <c r="P24" s="10"/>
    </row>
    <row r="25" spans="2:16" s="274" customFormat="1" ht="34" customHeight="1" x14ac:dyDescent="0.3">
      <c r="B25" s="373" t="s">
        <v>821</v>
      </c>
      <c r="C25" s="375"/>
      <c r="D25" s="286" t="s">
        <v>822</v>
      </c>
      <c r="E25" s="273"/>
      <c r="F25" s="10"/>
      <c r="G25" s="280"/>
      <c r="H25" s="10"/>
      <c r="I25" s="10"/>
      <c r="K25" s="10"/>
      <c r="L25" s="10"/>
      <c r="M25" s="10"/>
      <c r="N25" s="10" t="s">
        <v>823</v>
      </c>
      <c r="O25" s="10" t="s">
        <v>824</v>
      </c>
    </row>
    <row r="26" spans="2:16" s="274" customFormat="1" x14ac:dyDescent="0.3">
      <c r="B26" s="373" t="s">
        <v>825</v>
      </c>
      <c r="C26" s="375"/>
      <c r="D26" s="286" t="s">
        <v>826</v>
      </c>
      <c r="E26" s="273"/>
      <c r="F26" s="10"/>
      <c r="G26" s="280"/>
      <c r="H26" s="10"/>
      <c r="I26" s="10"/>
      <c r="K26" s="10"/>
      <c r="L26" s="10"/>
      <c r="M26" s="10"/>
      <c r="N26" s="10" t="s">
        <v>827</v>
      </c>
      <c r="O26" s="10" t="s">
        <v>828</v>
      </c>
    </row>
    <row r="27" spans="2:16" s="274" customFormat="1" ht="28.5" hidden="1" customHeight="1" x14ac:dyDescent="0.3">
      <c r="B27" s="373" t="s">
        <v>829</v>
      </c>
      <c r="C27" s="375"/>
      <c r="D27" s="286" t="s">
        <v>830</v>
      </c>
      <c r="E27" s="287"/>
      <c r="F27" s="10"/>
      <c r="G27" s="280"/>
      <c r="H27" s="10"/>
      <c r="I27" s="10"/>
      <c r="J27" s="10"/>
      <c r="K27" s="10"/>
      <c r="L27" s="10"/>
      <c r="M27" s="10"/>
      <c r="N27" s="10"/>
      <c r="O27" s="10"/>
    </row>
    <row r="28" spans="2:16" s="274" customFormat="1" ht="14.5" hidden="1" x14ac:dyDescent="0.35">
      <c r="B28" s="270"/>
      <c r="C28" s="278" t="s">
        <v>831</v>
      </c>
      <c r="D28" s="288" t="s">
        <v>832</v>
      </c>
      <c r="E28" s="273"/>
      <c r="F28" s="10"/>
      <c r="G28" s="280"/>
      <c r="H28" s="10"/>
      <c r="I28" s="10"/>
      <c r="J28" s="10"/>
      <c r="K28" s="10"/>
      <c r="L28" s="10"/>
      <c r="M28" s="10"/>
      <c r="N28" s="10"/>
      <c r="O28" s="10"/>
    </row>
    <row r="29" spans="2:16" s="274" customFormat="1" ht="9.65" customHeight="1" x14ac:dyDescent="0.3">
      <c r="B29" s="270"/>
      <c r="C29" s="271"/>
      <c r="D29" s="289"/>
      <c r="E29" s="273"/>
      <c r="F29" s="10"/>
      <c r="G29" s="280"/>
      <c r="H29" s="10"/>
      <c r="I29" s="10"/>
      <c r="J29" s="10"/>
      <c r="K29" s="10"/>
      <c r="L29" s="10"/>
      <c r="M29" s="10"/>
      <c r="N29" s="10"/>
      <c r="O29" s="10"/>
    </row>
    <row r="30" spans="2:16" s="274" customFormat="1" ht="19.5" customHeight="1" thickBot="1" x14ac:dyDescent="0.35">
      <c r="B30" s="270"/>
      <c r="C30" s="271"/>
      <c r="D30" s="290" t="s">
        <v>833</v>
      </c>
      <c r="E30" s="273"/>
      <c r="G30" s="10"/>
      <c r="H30" s="280" t="s">
        <v>834</v>
      </c>
      <c r="I30" s="10"/>
      <c r="J30" s="10"/>
      <c r="K30" s="10"/>
      <c r="L30" s="10"/>
      <c r="M30" s="10"/>
      <c r="N30" s="10"/>
      <c r="O30" s="10"/>
      <c r="P30" s="10"/>
    </row>
    <row r="31" spans="2:16" s="274" customFormat="1" ht="409.6" customHeight="1" thickBot="1" x14ac:dyDescent="0.35">
      <c r="B31" s="270"/>
      <c r="C31" s="271"/>
      <c r="D31" s="291" t="s">
        <v>835</v>
      </c>
      <c r="E31" s="273"/>
      <c r="F31" s="292"/>
      <c r="G31" s="10"/>
      <c r="H31" s="280" t="s">
        <v>6</v>
      </c>
      <c r="I31" s="10"/>
      <c r="J31" s="10"/>
      <c r="K31" s="10"/>
      <c r="L31" s="10"/>
      <c r="M31" s="10"/>
      <c r="N31" s="10"/>
      <c r="O31" s="10"/>
      <c r="P31" s="10"/>
    </row>
    <row r="32" spans="2:16" s="274" customFormat="1" ht="32.25" customHeight="1" thickBot="1" x14ac:dyDescent="0.35">
      <c r="B32" s="373" t="s">
        <v>836</v>
      </c>
      <c r="C32" s="374"/>
      <c r="D32" s="272"/>
      <c r="E32" s="273"/>
      <c r="G32" s="10"/>
      <c r="H32" s="280" t="s">
        <v>837</v>
      </c>
      <c r="I32" s="10"/>
      <c r="J32" s="10"/>
      <c r="K32" s="10"/>
      <c r="L32" s="10"/>
      <c r="M32" s="10"/>
      <c r="N32" s="10"/>
      <c r="O32" s="10"/>
      <c r="P32" s="10"/>
    </row>
    <row r="33" spans="1:16" s="274" customFormat="1" ht="36.65" customHeight="1" thickBot="1" x14ac:dyDescent="0.35">
      <c r="B33" s="270"/>
      <c r="C33" s="271"/>
      <c r="D33" s="293" t="s">
        <v>838</v>
      </c>
      <c r="E33" s="273"/>
      <c r="G33" s="10"/>
      <c r="H33" s="280" t="s">
        <v>839</v>
      </c>
      <c r="I33" s="10"/>
      <c r="J33" s="10"/>
      <c r="K33" s="10"/>
      <c r="L33" s="10"/>
      <c r="M33" s="10"/>
      <c r="N33" s="10"/>
      <c r="O33" s="10"/>
      <c r="P33" s="10"/>
    </row>
    <row r="34" spans="1:16" s="274" customFormat="1" x14ac:dyDescent="0.3">
      <c r="B34" s="270"/>
      <c r="C34" s="271"/>
      <c r="D34" s="272"/>
      <c r="E34" s="273"/>
      <c r="F34" s="292"/>
      <c r="G34" s="10"/>
      <c r="H34" s="280" t="s">
        <v>840</v>
      </c>
      <c r="I34" s="10"/>
      <c r="J34" s="10"/>
      <c r="K34" s="10"/>
      <c r="L34" s="10"/>
      <c r="M34" s="10"/>
      <c r="N34" s="10"/>
      <c r="O34" s="10"/>
      <c r="P34" s="10"/>
    </row>
    <row r="35" spans="1:16" s="274" customFormat="1" x14ac:dyDescent="0.3">
      <c r="B35" s="270"/>
      <c r="C35" s="294" t="s">
        <v>841</v>
      </c>
      <c r="D35" s="272"/>
      <c r="E35" s="273"/>
      <c r="G35" s="10"/>
      <c r="H35" s="280" t="s">
        <v>7</v>
      </c>
      <c r="I35" s="10"/>
      <c r="J35" s="10"/>
      <c r="K35" s="10"/>
      <c r="L35" s="10"/>
      <c r="M35" s="10"/>
      <c r="N35" s="10"/>
      <c r="O35" s="10"/>
      <c r="P35" s="10"/>
    </row>
    <row r="36" spans="1:16" s="274" customFormat="1" ht="31.5" customHeight="1" thickBot="1" x14ac:dyDescent="0.35">
      <c r="B36" s="373" t="s">
        <v>842</v>
      </c>
      <c r="C36" s="374"/>
      <c r="D36" s="272"/>
      <c r="E36" s="273"/>
      <c r="G36" s="10"/>
      <c r="H36" s="280" t="s">
        <v>8</v>
      </c>
      <c r="I36" s="10"/>
      <c r="J36" s="10"/>
      <c r="K36" s="10"/>
      <c r="L36" s="10"/>
      <c r="M36" s="10"/>
      <c r="N36" s="10"/>
      <c r="O36" s="10"/>
      <c r="P36" s="10"/>
    </row>
    <row r="37" spans="1:16" s="274" customFormat="1" x14ac:dyDescent="0.3">
      <c r="B37" s="270"/>
      <c r="C37" s="271" t="s">
        <v>9</v>
      </c>
      <c r="D37" s="295" t="s">
        <v>843</v>
      </c>
      <c r="E37" s="273"/>
      <c r="G37" s="10"/>
      <c r="H37" s="280" t="s">
        <v>10</v>
      </c>
      <c r="I37" s="10"/>
      <c r="J37" s="10"/>
      <c r="K37" s="10"/>
      <c r="L37" s="10"/>
      <c r="M37" s="10"/>
      <c r="N37" s="10"/>
      <c r="O37" s="10"/>
      <c r="P37" s="10"/>
    </row>
    <row r="38" spans="1:16" s="274" customFormat="1" ht="14.5" x14ac:dyDescent="0.35">
      <c r="B38" s="270"/>
      <c r="C38" s="271" t="s">
        <v>11</v>
      </c>
      <c r="D38" s="296" t="s">
        <v>844</v>
      </c>
      <c r="E38" s="273"/>
      <c r="G38" s="10"/>
      <c r="H38" s="280" t="s">
        <v>12</v>
      </c>
      <c r="I38" s="10"/>
      <c r="J38" s="10"/>
      <c r="K38" s="10"/>
      <c r="L38" s="10"/>
      <c r="M38" s="10"/>
      <c r="N38" s="10"/>
      <c r="O38" s="10"/>
      <c r="P38" s="10"/>
    </row>
    <row r="39" spans="1:16" s="274" customFormat="1" ht="14.5" thickBot="1" x14ac:dyDescent="0.35">
      <c r="B39" s="270"/>
      <c r="C39" s="271" t="s">
        <v>845</v>
      </c>
      <c r="D39" s="297"/>
      <c r="E39" s="273"/>
      <c r="G39" s="10"/>
      <c r="H39" s="280" t="s">
        <v>13</v>
      </c>
      <c r="I39" s="10"/>
      <c r="J39" s="10"/>
      <c r="K39" s="10"/>
      <c r="L39" s="10"/>
      <c r="M39" s="10"/>
      <c r="N39" s="10"/>
      <c r="O39" s="10"/>
      <c r="P39" s="10"/>
    </row>
    <row r="40" spans="1:16" s="274" customFormat="1" ht="15" customHeight="1" thickBot="1" x14ac:dyDescent="0.35">
      <c r="B40" s="270"/>
      <c r="C40" s="278" t="s">
        <v>846</v>
      </c>
      <c r="D40" s="272"/>
      <c r="E40" s="273"/>
      <c r="G40" s="10"/>
      <c r="H40" s="280" t="s">
        <v>14</v>
      </c>
      <c r="I40" s="10"/>
      <c r="J40" s="10"/>
      <c r="K40" s="10"/>
      <c r="L40" s="10"/>
      <c r="M40" s="10"/>
      <c r="N40" s="10"/>
      <c r="O40" s="10"/>
      <c r="P40" s="10"/>
    </row>
    <row r="41" spans="1:16" s="274" customFormat="1" ht="28" x14ac:dyDescent="0.3">
      <c r="B41" s="270"/>
      <c r="C41" s="271" t="s">
        <v>9</v>
      </c>
      <c r="D41" s="298" t="s">
        <v>847</v>
      </c>
      <c r="E41" s="273"/>
      <c r="F41" s="269"/>
      <c r="G41" s="10"/>
      <c r="H41" s="280" t="s">
        <v>518</v>
      </c>
      <c r="I41" s="10"/>
      <c r="J41" s="10"/>
      <c r="K41" s="10"/>
      <c r="L41" s="10"/>
      <c r="M41" s="10"/>
      <c r="N41" s="10"/>
      <c r="O41" s="10"/>
      <c r="P41" s="10"/>
    </row>
    <row r="42" spans="1:16" s="274" customFormat="1" ht="14.5" x14ac:dyDescent="0.35">
      <c r="B42" s="270"/>
      <c r="C42" s="271" t="s">
        <v>11</v>
      </c>
      <c r="D42" s="296" t="s">
        <v>674</v>
      </c>
      <c r="E42" s="273"/>
      <c r="G42" s="10"/>
      <c r="H42" s="280" t="s">
        <v>15</v>
      </c>
      <c r="I42" s="10"/>
      <c r="J42" s="10"/>
      <c r="K42" s="10"/>
      <c r="L42" s="10"/>
      <c r="M42" s="10"/>
      <c r="N42" s="10"/>
      <c r="O42" s="10"/>
      <c r="P42" s="10"/>
    </row>
    <row r="43" spans="1:16" s="274" customFormat="1" ht="14.5" thickBot="1" x14ac:dyDescent="0.35">
      <c r="B43" s="270"/>
      <c r="C43" s="271" t="s">
        <v>845</v>
      </c>
      <c r="D43" s="297"/>
      <c r="E43" s="273"/>
      <c r="G43" s="10"/>
      <c r="H43" s="280" t="s">
        <v>16</v>
      </c>
      <c r="I43" s="10"/>
      <c r="J43" s="10"/>
      <c r="K43" s="10"/>
      <c r="L43" s="10"/>
      <c r="M43" s="10"/>
      <c r="N43" s="10"/>
      <c r="O43" s="10"/>
      <c r="P43" s="10"/>
    </row>
    <row r="44" spans="1:16" s="274" customFormat="1" ht="14.5" thickBot="1" x14ac:dyDescent="0.35">
      <c r="B44" s="270"/>
      <c r="C44" s="278" t="s">
        <v>158</v>
      </c>
      <c r="D44" s="272"/>
      <c r="E44" s="273"/>
      <c r="G44" s="10"/>
      <c r="H44" s="280" t="s">
        <v>17</v>
      </c>
      <c r="I44" s="10"/>
      <c r="J44" s="10"/>
      <c r="K44" s="10"/>
      <c r="L44" s="10"/>
      <c r="M44" s="10"/>
      <c r="N44" s="10"/>
      <c r="O44" s="10"/>
      <c r="P44" s="10"/>
    </row>
    <row r="45" spans="1:16" s="274" customFormat="1" x14ac:dyDescent="0.3">
      <c r="B45" s="270"/>
      <c r="C45" s="271" t="s">
        <v>9</v>
      </c>
      <c r="D45" s="299" t="s">
        <v>848</v>
      </c>
      <c r="E45" s="273"/>
      <c r="G45" s="10"/>
      <c r="H45" s="280" t="s">
        <v>18</v>
      </c>
      <c r="I45" s="10"/>
      <c r="J45" s="10"/>
      <c r="K45" s="10"/>
      <c r="L45" s="10"/>
      <c r="M45" s="10"/>
      <c r="N45" s="10"/>
      <c r="O45" s="10"/>
      <c r="P45" s="10"/>
    </row>
    <row r="46" spans="1:16" s="274" customFormat="1" ht="14.5" x14ac:dyDescent="0.35">
      <c r="B46" s="270"/>
      <c r="C46" s="271" t="s">
        <v>11</v>
      </c>
      <c r="D46" s="300" t="s">
        <v>718</v>
      </c>
      <c r="E46" s="273"/>
      <c r="G46" s="10"/>
      <c r="H46" s="280" t="s">
        <v>849</v>
      </c>
      <c r="I46" s="10"/>
      <c r="J46" s="10"/>
      <c r="K46" s="10"/>
      <c r="L46" s="10"/>
      <c r="M46" s="10"/>
      <c r="N46" s="10"/>
      <c r="O46" s="10"/>
      <c r="P46" s="10"/>
    </row>
    <row r="47" spans="1:16" ht="14.5" thickBot="1" x14ac:dyDescent="0.35">
      <c r="A47" s="274"/>
      <c r="B47" s="270"/>
      <c r="C47" s="271" t="s">
        <v>845</v>
      </c>
      <c r="D47" s="301"/>
      <c r="E47" s="273"/>
      <c r="H47" s="280" t="s">
        <v>850</v>
      </c>
    </row>
    <row r="48" spans="1:16" ht="14.5" thickBot="1" x14ac:dyDescent="0.35">
      <c r="B48" s="270"/>
      <c r="C48" s="278" t="s">
        <v>851</v>
      </c>
      <c r="D48" s="272"/>
      <c r="E48" s="273"/>
      <c r="H48" s="280" t="s">
        <v>852</v>
      </c>
    </row>
    <row r="49" spans="2:8" ht="28" x14ac:dyDescent="0.3">
      <c r="B49" s="270"/>
      <c r="C49" s="271" t="s">
        <v>9</v>
      </c>
      <c r="D49" s="298" t="s">
        <v>853</v>
      </c>
      <c r="E49" s="273"/>
      <c r="H49" s="280" t="s">
        <v>19</v>
      </c>
    </row>
    <row r="50" spans="2:8" ht="14.5" x14ac:dyDescent="0.35">
      <c r="B50" s="270"/>
      <c r="C50" s="271" t="s">
        <v>11</v>
      </c>
      <c r="D50" s="296" t="s">
        <v>854</v>
      </c>
      <c r="E50" s="273"/>
      <c r="H50" s="280" t="s">
        <v>855</v>
      </c>
    </row>
    <row r="51" spans="2:8" ht="14.5" thickBot="1" x14ac:dyDescent="0.35">
      <c r="B51" s="270"/>
      <c r="C51" s="271" t="s">
        <v>845</v>
      </c>
      <c r="D51" s="297"/>
      <c r="E51" s="273"/>
      <c r="H51" s="280" t="s">
        <v>20</v>
      </c>
    </row>
    <row r="52" spans="2:8" ht="14.5" thickBot="1" x14ac:dyDescent="0.35">
      <c r="B52" s="270"/>
      <c r="C52" s="278" t="s">
        <v>851</v>
      </c>
      <c r="D52" s="272"/>
      <c r="E52" s="273"/>
      <c r="H52" s="280" t="s">
        <v>856</v>
      </c>
    </row>
    <row r="53" spans="2:8" x14ac:dyDescent="0.3">
      <c r="B53" s="270"/>
      <c r="C53" s="271" t="s">
        <v>9</v>
      </c>
      <c r="D53" s="295"/>
      <c r="E53" s="273"/>
      <c r="H53" s="280" t="s">
        <v>21</v>
      </c>
    </row>
    <row r="54" spans="2:8" x14ac:dyDescent="0.3">
      <c r="B54" s="270"/>
      <c r="C54" s="271" t="s">
        <v>11</v>
      </c>
      <c r="D54" s="302"/>
      <c r="E54" s="273"/>
      <c r="H54" s="280" t="s">
        <v>22</v>
      </c>
    </row>
    <row r="55" spans="2:8" ht="14.5" thickBot="1" x14ac:dyDescent="0.35">
      <c r="B55" s="270"/>
      <c r="C55" s="271" t="s">
        <v>845</v>
      </c>
      <c r="D55" s="297"/>
      <c r="E55" s="273"/>
      <c r="H55" s="280" t="s">
        <v>23</v>
      </c>
    </row>
    <row r="56" spans="2:8" ht="14.5" thickBot="1" x14ac:dyDescent="0.35">
      <c r="B56" s="270"/>
      <c r="C56" s="278" t="s">
        <v>851</v>
      </c>
      <c r="D56" s="272"/>
      <c r="E56" s="273"/>
      <c r="H56" s="280" t="s">
        <v>857</v>
      </c>
    </row>
    <row r="57" spans="2:8" x14ac:dyDescent="0.3">
      <c r="B57" s="270"/>
      <c r="C57" s="271" t="s">
        <v>9</v>
      </c>
      <c r="D57" s="295"/>
      <c r="E57" s="273"/>
      <c r="H57" s="280" t="s">
        <v>24</v>
      </c>
    </row>
    <row r="58" spans="2:8" x14ac:dyDescent="0.3">
      <c r="B58" s="270"/>
      <c r="C58" s="271" t="s">
        <v>11</v>
      </c>
      <c r="D58" s="302"/>
      <c r="E58" s="273"/>
      <c r="H58" s="280" t="s">
        <v>25</v>
      </c>
    </row>
    <row r="59" spans="2:8" ht="14.5" thickBot="1" x14ac:dyDescent="0.35">
      <c r="B59" s="270"/>
      <c r="C59" s="271" t="s">
        <v>845</v>
      </c>
      <c r="D59" s="297"/>
      <c r="E59" s="273"/>
      <c r="H59" s="280" t="s">
        <v>26</v>
      </c>
    </row>
    <row r="60" spans="2:8" ht="14.5" thickBot="1" x14ac:dyDescent="0.35">
      <c r="B60" s="303"/>
      <c r="C60" s="304"/>
      <c r="D60" s="305"/>
      <c r="E60" s="306"/>
      <c r="H60" s="280" t="s">
        <v>27</v>
      </c>
    </row>
    <row r="61" spans="2:8" x14ac:dyDescent="0.3">
      <c r="H61" s="280" t="s">
        <v>858</v>
      </c>
    </row>
    <row r="62" spans="2:8" x14ac:dyDescent="0.3">
      <c r="H62" s="280" t="s">
        <v>28</v>
      </c>
    </row>
    <row r="63" spans="2:8" x14ac:dyDescent="0.3">
      <c r="H63" s="280" t="s">
        <v>29</v>
      </c>
    </row>
    <row r="64" spans="2:8" x14ac:dyDescent="0.3">
      <c r="H64" s="280" t="s">
        <v>859</v>
      </c>
    </row>
    <row r="65" spans="8:8" x14ac:dyDescent="0.3">
      <c r="H65" s="280" t="s">
        <v>860</v>
      </c>
    </row>
    <row r="66" spans="8:8" x14ac:dyDescent="0.3">
      <c r="H66" s="280" t="s">
        <v>861</v>
      </c>
    </row>
    <row r="67" spans="8:8" x14ac:dyDescent="0.3">
      <c r="H67" s="280" t="s">
        <v>862</v>
      </c>
    </row>
    <row r="68" spans="8:8" x14ac:dyDescent="0.3">
      <c r="H68" s="280" t="s">
        <v>863</v>
      </c>
    </row>
    <row r="69" spans="8:8" x14ac:dyDescent="0.3">
      <c r="H69" s="280" t="s">
        <v>30</v>
      </c>
    </row>
    <row r="70" spans="8:8" x14ac:dyDescent="0.3">
      <c r="H70" s="280" t="s">
        <v>864</v>
      </c>
    </row>
    <row r="71" spans="8:8" x14ac:dyDescent="0.3">
      <c r="H71" s="280" t="s">
        <v>31</v>
      </c>
    </row>
    <row r="72" spans="8:8" x14ac:dyDescent="0.3">
      <c r="H72" s="280" t="s">
        <v>32</v>
      </c>
    </row>
    <row r="73" spans="8:8" x14ac:dyDescent="0.3">
      <c r="H73" s="280" t="s">
        <v>33</v>
      </c>
    </row>
    <row r="74" spans="8:8" x14ac:dyDescent="0.3">
      <c r="H74" s="280" t="s">
        <v>34</v>
      </c>
    </row>
    <row r="75" spans="8:8" x14ac:dyDescent="0.3">
      <c r="H75" s="280" t="s">
        <v>865</v>
      </c>
    </row>
    <row r="76" spans="8:8" x14ac:dyDescent="0.3">
      <c r="H76" s="280" t="s">
        <v>866</v>
      </c>
    </row>
    <row r="77" spans="8:8" x14ac:dyDescent="0.3">
      <c r="H77" s="280" t="s">
        <v>867</v>
      </c>
    </row>
    <row r="78" spans="8:8" x14ac:dyDescent="0.3">
      <c r="H78" s="280" t="s">
        <v>35</v>
      </c>
    </row>
    <row r="79" spans="8:8" x14ac:dyDescent="0.3">
      <c r="H79" s="280" t="s">
        <v>36</v>
      </c>
    </row>
    <row r="80" spans="8:8" x14ac:dyDescent="0.3">
      <c r="H80" s="280" t="s">
        <v>37</v>
      </c>
    </row>
    <row r="81" spans="8:8" x14ac:dyDescent="0.3">
      <c r="H81" s="280" t="s">
        <v>38</v>
      </c>
    </row>
    <row r="82" spans="8:8" x14ac:dyDescent="0.3">
      <c r="H82" s="280" t="s">
        <v>868</v>
      </c>
    </row>
    <row r="83" spans="8:8" x14ac:dyDescent="0.3">
      <c r="H83" s="280" t="s">
        <v>869</v>
      </c>
    </row>
    <row r="84" spans="8:8" x14ac:dyDescent="0.3">
      <c r="H84" s="280" t="s">
        <v>39</v>
      </c>
    </row>
    <row r="85" spans="8:8" x14ac:dyDescent="0.3">
      <c r="H85" s="280" t="s">
        <v>870</v>
      </c>
    </row>
    <row r="86" spans="8:8" x14ac:dyDescent="0.3">
      <c r="H86" s="280" t="s">
        <v>40</v>
      </c>
    </row>
    <row r="87" spans="8:8" x14ac:dyDescent="0.3">
      <c r="H87" s="280" t="s">
        <v>41</v>
      </c>
    </row>
    <row r="88" spans="8:8" x14ac:dyDescent="0.3">
      <c r="H88" s="280" t="s">
        <v>42</v>
      </c>
    </row>
    <row r="89" spans="8:8" x14ac:dyDescent="0.3">
      <c r="H89" s="280" t="s">
        <v>43</v>
      </c>
    </row>
    <row r="90" spans="8:8" x14ac:dyDescent="0.3">
      <c r="H90" s="280" t="s">
        <v>44</v>
      </c>
    </row>
    <row r="91" spans="8:8" x14ac:dyDescent="0.3">
      <c r="H91" s="280" t="s">
        <v>45</v>
      </c>
    </row>
    <row r="92" spans="8:8" x14ac:dyDescent="0.3">
      <c r="H92" s="280" t="s">
        <v>46</v>
      </c>
    </row>
    <row r="93" spans="8:8" x14ac:dyDescent="0.3">
      <c r="H93" s="280" t="s">
        <v>47</v>
      </c>
    </row>
    <row r="94" spans="8:8" x14ac:dyDescent="0.3">
      <c r="H94" s="280" t="s">
        <v>48</v>
      </c>
    </row>
    <row r="95" spans="8:8" x14ac:dyDescent="0.3">
      <c r="H95" s="280" t="s">
        <v>49</v>
      </c>
    </row>
    <row r="96" spans="8:8" x14ac:dyDescent="0.3">
      <c r="H96" s="280" t="s">
        <v>871</v>
      </c>
    </row>
    <row r="97" spans="8:8" x14ac:dyDescent="0.3">
      <c r="H97" s="280" t="s">
        <v>872</v>
      </c>
    </row>
    <row r="98" spans="8:8" x14ac:dyDescent="0.3">
      <c r="H98" s="280" t="s">
        <v>50</v>
      </c>
    </row>
    <row r="99" spans="8:8" x14ac:dyDescent="0.3">
      <c r="H99" s="280" t="s">
        <v>51</v>
      </c>
    </row>
    <row r="100" spans="8:8" x14ac:dyDescent="0.3">
      <c r="H100" s="280" t="s">
        <v>52</v>
      </c>
    </row>
    <row r="101" spans="8:8" x14ac:dyDescent="0.3">
      <c r="H101" s="280" t="s">
        <v>53</v>
      </c>
    </row>
    <row r="102" spans="8:8" x14ac:dyDescent="0.3">
      <c r="H102" s="280" t="s">
        <v>54</v>
      </c>
    </row>
    <row r="103" spans="8:8" x14ac:dyDescent="0.3">
      <c r="H103" s="280" t="s">
        <v>55</v>
      </c>
    </row>
    <row r="104" spans="8:8" x14ac:dyDescent="0.3">
      <c r="H104" s="280" t="s">
        <v>56</v>
      </c>
    </row>
    <row r="105" spans="8:8" x14ac:dyDescent="0.3">
      <c r="H105" s="280" t="s">
        <v>57</v>
      </c>
    </row>
    <row r="106" spans="8:8" x14ac:dyDescent="0.3">
      <c r="H106" s="280" t="s">
        <v>873</v>
      </c>
    </row>
    <row r="107" spans="8:8" x14ac:dyDescent="0.3">
      <c r="H107" s="280" t="s">
        <v>874</v>
      </c>
    </row>
    <row r="108" spans="8:8" x14ac:dyDescent="0.3">
      <c r="H108" s="280" t="s">
        <v>58</v>
      </c>
    </row>
    <row r="109" spans="8:8" x14ac:dyDescent="0.3">
      <c r="H109" s="280" t="s">
        <v>59</v>
      </c>
    </row>
    <row r="110" spans="8:8" x14ac:dyDescent="0.3">
      <c r="H110" s="280" t="s">
        <v>60</v>
      </c>
    </row>
    <row r="111" spans="8:8" x14ac:dyDescent="0.3">
      <c r="H111" s="280" t="s">
        <v>875</v>
      </c>
    </row>
    <row r="112" spans="8:8" x14ac:dyDescent="0.3">
      <c r="H112" s="280" t="s">
        <v>61</v>
      </c>
    </row>
    <row r="113" spans="8:8" x14ac:dyDescent="0.3">
      <c r="H113" s="280" t="s">
        <v>62</v>
      </c>
    </row>
    <row r="114" spans="8:8" x14ac:dyDescent="0.3">
      <c r="H114" s="280" t="s">
        <v>63</v>
      </c>
    </row>
    <row r="115" spans="8:8" x14ac:dyDescent="0.3">
      <c r="H115" s="280" t="s">
        <v>64</v>
      </c>
    </row>
    <row r="116" spans="8:8" x14ac:dyDescent="0.3">
      <c r="H116" s="280" t="s">
        <v>65</v>
      </c>
    </row>
    <row r="117" spans="8:8" x14ac:dyDescent="0.3">
      <c r="H117" s="280" t="s">
        <v>66</v>
      </c>
    </row>
    <row r="118" spans="8:8" x14ac:dyDescent="0.3">
      <c r="H118" s="280" t="s">
        <v>67</v>
      </c>
    </row>
    <row r="119" spans="8:8" x14ac:dyDescent="0.3">
      <c r="H119" s="280" t="s">
        <v>68</v>
      </c>
    </row>
    <row r="120" spans="8:8" x14ac:dyDescent="0.3">
      <c r="H120" s="280" t="s">
        <v>69</v>
      </c>
    </row>
    <row r="121" spans="8:8" x14ac:dyDescent="0.3">
      <c r="H121" s="280" t="s">
        <v>876</v>
      </c>
    </row>
    <row r="122" spans="8:8" x14ac:dyDescent="0.3">
      <c r="H122" s="280" t="s">
        <v>877</v>
      </c>
    </row>
    <row r="123" spans="8:8" x14ac:dyDescent="0.3">
      <c r="H123" s="280" t="s">
        <v>878</v>
      </c>
    </row>
    <row r="124" spans="8:8" x14ac:dyDescent="0.3">
      <c r="H124" s="280" t="s">
        <v>879</v>
      </c>
    </row>
    <row r="125" spans="8:8" x14ac:dyDescent="0.3">
      <c r="H125" s="280" t="s">
        <v>70</v>
      </c>
    </row>
    <row r="126" spans="8:8" x14ac:dyDescent="0.3">
      <c r="H126" s="280" t="s">
        <v>71</v>
      </c>
    </row>
    <row r="127" spans="8:8" x14ac:dyDescent="0.3">
      <c r="H127" s="280" t="s">
        <v>72</v>
      </c>
    </row>
    <row r="128" spans="8:8" x14ac:dyDescent="0.3">
      <c r="H128" s="280" t="s">
        <v>73</v>
      </c>
    </row>
    <row r="129" spans="8:8" x14ac:dyDescent="0.3">
      <c r="H129" s="280" t="s">
        <v>74</v>
      </c>
    </row>
    <row r="130" spans="8:8" x14ac:dyDescent="0.3">
      <c r="H130" s="280" t="s">
        <v>75</v>
      </c>
    </row>
    <row r="131" spans="8:8" x14ac:dyDescent="0.3">
      <c r="H131" s="280" t="s">
        <v>76</v>
      </c>
    </row>
    <row r="132" spans="8:8" x14ac:dyDescent="0.3">
      <c r="H132" s="280" t="s">
        <v>77</v>
      </c>
    </row>
    <row r="133" spans="8:8" x14ac:dyDescent="0.3">
      <c r="H133" s="280" t="s">
        <v>78</v>
      </c>
    </row>
    <row r="134" spans="8:8" x14ac:dyDescent="0.3">
      <c r="H134" s="280" t="s">
        <v>79</v>
      </c>
    </row>
    <row r="135" spans="8:8" x14ac:dyDescent="0.3">
      <c r="H135" s="280" t="s">
        <v>80</v>
      </c>
    </row>
    <row r="136" spans="8:8" x14ac:dyDescent="0.3">
      <c r="H136" s="280" t="s">
        <v>81</v>
      </c>
    </row>
    <row r="137" spans="8:8" x14ac:dyDescent="0.3">
      <c r="H137" s="280" t="s">
        <v>82</v>
      </c>
    </row>
    <row r="138" spans="8:8" x14ac:dyDescent="0.3">
      <c r="H138" s="280" t="s">
        <v>83</v>
      </c>
    </row>
    <row r="139" spans="8:8" x14ac:dyDescent="0.3">
      <c r="H139" s="280" t="s">
        <v>880</v>
      </c>
    </row>
    <row r="140" spans="8:8" x14ac:dyDescent="0.3">
      <c r="H140" s="280" t="s">
        <v>881</v>
      </c>
    </row>
    <row r="141" spans="8:8" x14ac:dyDescent="0.3">
      <c r="H141" s="280" t="s">
        <v>84</v>
      </c>
    </row>
    <row r="142" spans="8:8" x14ac:dyDescent="0.3">
      <c r="H142" s="280" t="s">
        <v>85</v>
      </c>
    </row>
    <row r="143" spans="8:8" x14ac:dyDescent="0.3">
      <c r="H143" s="280" t="s">
        <v>882</v>
      </c>
    </row>
    <row r="144" spans="8:8" x14ac:dyDescent="0.3">
      <c r="H144" s="280" t="s">
        <v>86</v>
      </c>
    </row>
    <row r="145" spans="8:8" x14ac:dyDescent="0.3">
      <c r="H145" s="280" t="s">
        <v>883</v>
      </c>
    </row>
    <row r="146" spans="8:8" x14ac:dyDescent="0.3">
      <c r="H146" s="280" t="s">
        <v>87</v>
      </c>
    </row>
    <row r="147" spans="8:8" x14ac:dyDescent="0.3">
      <c r="H147" s="280" t="s">
        <v>88</v>
      </c>
    </row>
    <row r="148" spans="8:8" x14ac:dyDescent="0.3">
      <c r="H148" s="280" t="s">
        <v>89</v>
      </c>
    </row>
    <row r="149" spans="8:8" x14ac:dyDescent="0.3">
      <c r="H149" s="280" t="s">
        <v>90</v>
      </c>
    </row>
    <row r="150" spans="8:8" x14ac:dyDescent="0.3">
      <c r="H150" s="280" t="s">
        <v>884</v>
      </c>
    </row>
    <row r="151" spans="8:8" x14ac:dyDescent="0.3">
      <c r="H151" s="280" t="s">
        <v>885</v>
      </c>
    </row>
    <row r="152" spans="8:8" x14ac:dyDescent="0.3">
      <c r="H152" s="280" t="s">
        <v>91</v>
      </c>
    </row>
    <row r="153" spans="8:8" x14ac:dyDescent="0.3">
      <c r="H153" s="280" t="s">
        <v>92</v>
      </c>
    </row>
    <row r="154" spans="8:8" x14ac:dyDescent="0.3">
      <c r="H154" s="280" t="s">
        <v>93</v>
      </c>
    </row>
    <row r="155" spans="8:8" x14ac:dyDescent="0.3">
      <c r="H155" s="280" t="s">
        <v>886</v>
      </c>
    </row>
    <row r="156" spans="8:8" x14ac:dyDescent="0.3">
      <c r="H156" s="280" t="s">
        <v>94</v>
      </c>
    </row>
    <row r="157" spans="8:8" x14ac:dyDescent="0.3">
      <c r="H157" s="280" t="s">
        <v>95</v>
      </c>
    </row>
    <row r="158" spans="8:8" x14ac:dyDescent="0.3">
      <c r="H158" s="280" t="s">
        <v>96</v>
      </c>
    </row>
    <row r="159" spans="8:8" x14ac:dyDescent="0.3">
      <c r="H159" s="280" t="s">
        <v>97</v>
      </c>
    </row>
    <row r="160" spans="8:8" x14ac:dyDescent="0.3">
      <c r="H160" s="280" t="s">
        <v>98</v>
      </c>
    </row>
    <row r="161" spans="8:8" x14ac:dyDescent="0.3">
      <c r="H161" s="280" t="s">
        <v>99</v>
      </c>
    </row>
    <row r="162" spans="8:8" x14ac:dyDescent="0.3">
      <c r="H162" s="280" t="s">
        <v>100</v>
      </c>
    </row>
    <row r="163" spans="8:8" x14ac:dyDescent="0.3">
      <c r="H163" s="280" t="s">
        <v>101</v>
      </c>
    </row>
    <row r="164" spans="8:8" x14ac:dyDescent="0.3">
      <c r="H164" s="280" t="s">
        <v>102</v>
      </c>
    </row>
    <row r="165" spans="8:8" x14ac:dyDescent="0.3">
      <c r="H165" s="280" t="s">
        <v>103</v>
      </c>
    </row>
    <row r="166" spans="8:8" x14ac:dyDescent="0.3">
      <c r="H166" s="280" t="s">
        <v>887</v>
      </c>
    </row>
    <row r="167" spans="8:8" x14ac:dyDescent="0.3">
      <c r="H167" s="280" t="s">
        <v>888</v>
      </c>
    </row>
    <row r="168" spans="8:8" x14ac:dyDescent="0.3">
      <c r="H168" s="280" t="s">
        <v>889</v>
      </c>
    </row>
    <row r="169" spans="8:8" x14ac:dyDescent="0.3">
      <c r="H169" s="280" t="s">
        <v>890</v>
      </c>
    </row>
    <row r="170" spans="8:8" x14ac:dyDescent="0.3">
      <c r="H170" s="280" t="s">
        <v>104</v>
      </c>
    </row>
    <row r="171" spans="8:8" x14ac:dyDescent="0.3">
      <c r="H171" s="280" t="s">
        <v>105</v>
      </c>
    </row>
    <row r="172" spans="8:8" x14ac:dyDescent="0.3">
      <c r="H172" s="280" t="s">
        <v>106</v>
      </c>
    </row>
    <row r="173" spans="8:8" x14ac:dyDescent="0.3">
      <c r="H173" s="280" t="s">
        <v>891</v>
      </c>
    </row>
    <row r="174" spans="8:8" x14ac:dyDescent="0.3">
      <c r="H174" s="280" t="s">
        <v>892</v>
      </c>
    </row>
    <row r="175" spans="8:8" x14ac:dyDescent="0.3">
      <c r="H175" s="280" t="s">
        <v>893</v>
      </c>
    </row>
    <row r="176" spans="8:8" x14ac:dyDescent="0.3">
      <c r="H176" s="280" t="s">
        <v>107</v>
      </c>
    </row>
    <row r="177" spans="8:8" x14ac:dyDescent="0.3">
      <c r="H177" s="280" t="s">
        <v>108</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D65534" xr:uid="{94DDBDF7-5608-4288-B8D7-6FCF9DC41C8A}">
      <formula1>$P$15:$P$26</formula1>
    </dataValidation>
    <dataValidation type="list" allowBlank="1" showInputMessage="1" showErrorMessage="1" sqref="IV65532" xr:uid="{EB78A2F8-26CB-464F-94E4-B47012A1F47E}">
      <formula1>$K$15:$K$19</formula1>
    </dataValidation>
    <dataValidation type="list" allowBlank="1" showInputMessage="1" showErrorMessage="1" sqref="D65533" xr:uid="{FDB41928-293E-4C1C-A0DC-09FEC79F9C65}">
      <formula1>$O$15:$O$26</formula1>
    </dataValidation>
    <dataValidation type="list" allowBlank="1" showInputMessage="1" showErrorMessage="1" sqref="IV65525" xr:uid="{01FE3414-443C-4C81-B96B-A96C17D4144D}">
      <formula1>$I$15:$I$17</formula1>
    </dataValidation>
    <dataValidation type="list" allowBlank="1" showInputMessage="1" showErrorMessage="1" sqref="IV65526:IV65530" xr:uid="{68C53650-BEE0-4DDA-BC63-CD8E798E356F}">
      <formula1>$H$15:$H$177</formula1>
    </dataValidation>
  </dataValidations>
  <hyperlinks>
    <hyperlink ref="D46" r:id="rId1" xr:uid="{A5D99486-83B4-4477-8FD3-FA81AA8160AC}"/>
    <hyperlink ref="D38" r:id="rId2" xr:uid="{938C1AA4-5EE9-4DC5-A1E9-14BDC2AED14E}"/>
    <hyperlink ref="D33" r:id="rId3" xr:uid="{7B0FDA69-E8D7-46DC-9422-669C82E9ADCF}"/>
    <hyperlink ref="D50" r:id="rId4" xr:uid="{80DE268F-30E6-48A5-B0EB-F837A20A210D}"/>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CF67"/>
  <sheetViews>
    <sheetView topLeftCell="A45" zoomScale="96" zoomScaleNormal="96" workbookViewId="0">
      <selection activeCell="CB9" sqref="CB9"/>
    </sheetView>
  </sheetViews>
  <sheetFormatPr defaultColWidth="8.54296875" defaultRowHeight="14" x14ac:dyDescent="0.3"/>
  <cols>
    <col min="1" max="1" width="1.453125" style="10" customWidth="1"/>
    <col min="2" max="2" width="1.453125" style="204" customWidth="1"/>
    <col min="3" max="3" width="10.453125" style="204" customWidth="1"/>
    <col min="4" max="4" width="21" style="204" customWidth="1"/>
    <col min="5" max="6" width="30.54296875" style="10" customWidth="1"/>
    <col min="7" max="7" width="13.453125" style="10" customWidth="1"/>
    <col min="8" max="8" width="1.81640625" style="10" customWidth="1"/>
    <col min="9" max="9" width="11.1796875" style="10" hidden="1" customWidth="1"/>
    <col min="10" max="10" width="6.1796875" style="10" hidden="1" customWidth="1"/>
    <col min="11" max="12" width="18.1796875" style="10" hidden="1" customWidth="1"/>
    <col min="13" max="14" width="30.54296875" style="10" hidden="1" customWidth="1"/>
    <col min="15" max="15" width="14.1796875" style="10" hidden="1" customWidth="1"/>
    <col min="16" max="16" width="1.81640625" style="10" hidden="1" customWidth="1"/>
    <col min="17" max="17" width="10.1796875" style="10" hidden="1" customWidth="1"/>
    <col min="18" max="19" width="0" style="10" hidden="1" customWidth="1"/>
    <col min="20" max="20" width="23" style="10" hidden="1" customWidth="1"/>
    <col min="21" max="22" width="30.54296875" style="10" hidden="1" customWidth="1"/>
    <col min="23" max="23" width="12.1796875" style="10" hidden="1" customWidth="1"/>
    <col min="24" max="24" width="2.1796875" style="10" hidden="1" customWidth="1"/>
    <col min="25" max="25" width="10.81640625" style="10" hidden="1" customWidth="1"/>
    <col min="26" max="26" width="5.81640625" style="10" hidden="1" customWidth="1"/>
    <col min="27" max="27" width="4.54296875" style="10" hidden="1" customWidth="1"/>
    <col min="28" max="28" width="24.81640625" style="10" hidden="1" customWidth="1"/>
    <col min="29" max="30" width="30.54296875" style="10" hidden="1" customWidth="1"/>
    <col min="31" max="31" width="13.453125" style="10" hidden="1" customWidth="1"/>
    <col min="32" max="32" width="2.54296875" style="10" hidden="1" customWidth="1"/>
    <col min="33" max="33" width="10.81640625" style="10" hidden="1" customWidth="1"/>
    <col min="34" max="34" width="4.81640625" style="10" hidden="1" customWidth="1"/>
    <col min="35" max="35" width="5" style="10" hidden="1" customWidth="1"/>
    <col min="36" max="36" width="23.1796875" style="10" hidden="1" customWidth="1"/>
    <col min="37" max="38" width="30.54296875" style="10" hidden="1" customWidth="1"/>
    <col min="39" max="39" width="14.1796875" style="10" hidden="1" customWidth="1"/>
    <col min="40" max="40" width="2.81640625" style="10" hidden="1" customWidth="1"/>
    <col min="41" max="41" width="0" style="10" hidden="1" customWidth="1"/>
    <col min="42" max="42" width="4.81640625" style="10" hidden="1" customWidth="1"/>
    <col min="43" max="43" width="5" style="10" hidden="1" customWidth="1"/>
    <col min="44" max="44" width="23.1796875" style="10" hidden="1" customWidth="1"/>
    <col min="45" max="46" width="30.54296875" style="10" hidden="1" customWidth="1"/>
    <col min="47" max="47" width="14.1796875" style="10" hidden="1" customWidth="1"/>
    <col min="48" max="48" width="2.81640625" style="10" hidden="1" customWidth="1"/>
    <col min="49" max="49" width="0" style="10" hidden="1" customWidth="1"/>
    <col min="50" max="50" width="4.81640625" style="10" hidden="1" customWidth="1"/>
    <col min="51" max="51" width="5" style="10" hidden="1" customWidth="1"/>
    <col min="52" max="52" width="23.1796875" style="10" hidden="1" customWidth="1"/>
    <col min="53" max="54" width="30.54296875" style="10" hidden="1" customWidth="1"/>
    <col min="55" max="55" width="14.1796875" style="10" hidden="1" customWidth="1"/>
    <col min="56" max="56" width="2.81640625" style="10" hidden="1" customWidth="1"/>
    <col min="57" max="57" width="0" style="10" hidden="1" customWidth="1"/>
    <col min="58" max="58" width="41.1796875" style="10" hidden="1" customWidth="1"/>
    <col min="59" max="59" width="2.81640625" style="10" hidden="1" customWidth="1"/>
    <col min="60" max="60" width="15.81640625" style="10" hidden="1" customWidth="1"/>
    <col min="61" max="76" width="0" style="10" hidden="1" customWidth="1"/>
    <col min="77" max="79" width="8.54296875" style="10"/>
    <col min="80" max="80" width="11.1796875" style="10" bestFit="1" customWidth="1"/>
    <col min="81" max="16384" width="8.54296875" style="10"/>
  </cols>
  <sheetData>
    <row r="1" spans="2:84" ht="14.5" thickBot="1" x14ac:dyDescent="0.35"/>
    <row r="2" spans="2:84" ht="14.5" thickBot="1" x14ac:dyDescent="0.35">
      <c r="B2" s="50"/>
      <c r="C2" s="51"/>
      <c r="D2" s="51"/>
      <c r="E2" s="52"/>
      <c r="F2" s="52"/>
      <c r="G2" s="52"/>
      <c r="H2" s="53"/>
      <c r="J2" s="50"/>
      <c r="K2" s="51"/>
      <c r="L2" s="51"/>
      <c r="M2" s="52"/>
      <c r="N2" s="52"/>
      <c r="O2" s="52"/>
      <c r="P2" s="53"/>
      <c r="R2" s="50"/>
      <c r="S2" s="51"/>
      <c r="T2" s="51"/>
      <c r="U2" s="52"/>
      <c r="V2" s="52"/>
      <c r="W2" s="52"/>
      <c r="X2" s="53"/>
      <c r="Z2" s="50"/>
      <c r="AA2" s="51"/>
      <c r="AB2" s="51"/>
      <c r="AC2" s="52"/>
      <c r="AD2" s="52"/>
      <c r="AE2" s="52"/>
      <c r="AF2" s="53"/>
      <c r="AH2" s="50"/>
      <c r="AI2" s="51"/>
      <c r="AJ2" s="51"/>
      <c r="AK2" s="52"/>
      <c r="AL2" s="52"/>
      <c r="AM2" s="52"/>
      <c r="AN2" s="53"/>
      <c r="AP2" s="50"/>
      <c r="AQ2" s="51"/>
      <c r="AR2" s="51"/>
      <c r="AS2" s="52"/>
      <c r="AT2" s="52"/>
      <c r="AU2" s="52"/>
      <c r="AV2" s="53"/>
      <c r="AX2" s="50"/>
      <c r="AY2" s="51"/>
      <c r="AZ2" s="51"/>
      <c r="BA2" s="52"/>
      <c r="BB2" s="52"/>
      <c r="BC2" s="52"/>
      <c r="BD2" s="53"/>
    </row>
    <row r="3" spans="2:84" ht="20.5" customHeight="1" thickBot="1" x14ac:dyDescent="0.35">
      <c r="B3" s="54"/>
      <c r="C3" s="387" t="s">
        <v>925</v>
      </c>
      <c r="D3" s="388"/>
      <c r="E3" s="388"/>
      <c r="F3" s="388"/>
      <c r="G3" s="389"/>
      <c r="H3" s="55"/>
      <c r="J3" s="54"/>
      <c r="K3" s="387" t="s">
        <v>679</v>
      </c>
      <c r="L3" s="388"/>
      <c r="M3" s="388"/>
      <c r="N3" s="388"/>
      <c r="O3" s="389"/>
      <c r="P3" s="55"/>
      <c r="R3" s="54"/>
      <c r="S3" s="387" t="s">
        <v>678</v>
      </c>
      <c r="T3" s="388"/>
      <c r="U3" s="388"/>
      <c r="V3" s="388"/>
      <c r="W3" s="389"/>
      <c r="X3" s="55"/>
      <c r="Z3" s="54"/>
      <c r="AA3" s="387" t="s">
        <v>677</v>
      </c>
      <c r="AB3" s="388"/>
      <c r="AC3" s="388"/>
      <c r="AD3" s="388"/>
      <c r="AE3" s="389"/>
      <c r="AF3" s="55"/>
      <c r="AH3" s="54"/>
      <c r="AI3" s="387" t="s">
        <v>676</v>
      </c>
      <c r="AJ3" s="388"/>
      <c r="AK3" s="388"/>
      <c r="AL3" s="388"/>
      <c r="AM3" s="389"/>
      <c r="AN3" s="55"/>
      <c r="AP3" s="54"/>
      <c r="AQ3" s="387" t="s">
        <v>680</v>
      </c>
      <c r="AR3" s="388"/>
      <c r="AS3" s="388"/>
      <c r="AT3" s="388"/>
      <c r="AU3" s="389"/>
      <c r="AV3" s="55"/>
      <c r="AX3" s="54"/>
      <c r="AY3" s="387" t="s">
        <v>930</v>
      </c>
      <c r="AZ3" s="388"/>
      <c r="BA3" s="388"/>
      <c r="BB3" s="388"/>
      <c r="BC3" s="389"/>
      <c r="BD3" s="55"/>
    </row>
    <row r="4" spans="2:84" ht="14.5" customHeight="1" x14ac:dyDescent="0.3">
      <c r="B4" s="404"/>
      <c r="C4" s="391"/>
      <c r="D4" s="391"/>
      <c r="E4" s="391"/>
      <c r="F4" s="391"/>
      <c r="G4" s="57"/>
      <c r="H4" s="55"/>
      <c r="J4" s="390"/>
      <c r="K4" s="391"/>
      <c r="L4" s="391"/>
      <c r="M4" s="391"/>
      <c r="N4" s="391"/>
      <c r="O4" s="57"/>
      <c r="P4" s="55"/>
      <c r="R4" s="390"/>
      <c r="S4" s="391"/>
      <c r="T4" s="391"/>
      <c r="U4" s="391"/>
      <c r="V4" s="391"/>
      <c r="W4" s="57"/>
      <c r="X4" s="55"/>
      <c r="Z4" s="390"/>
      <c r="AA4" s="391"/>
      <c r="AB4" s="391"/>
      <c r="AC4" s="391"/>
      <c r="AD4" s="391"/>
      <c r="AE4" s="57"/>
      <c r="AF4" s="55"/>
      <c r="AH4" s="390"/>
      <c r="AI4" s="391"/>
      <c r="AJ4" s="391"/>
      <c r="AK4" s="391"/>
      <c r="AL4" s="391"/>
      <c r="AM4" s="57"/>
      <c r="AN4" s="55"/>
      <c r="AP4" s="390"/>
      <c r="AQ4" s="391"/>
      <c r="AR4" s="391"/>
      <c r="AS4" s="391"/>
      <c r="AT4" s="391"/>
      <c r="AU4" s="57"/>
      <c r="AV4" s="55"/>
      <c r="AX4" s="390"/>
      <c r="AY4" s="391"/>
      <c r="AZ4" s="391"/>
      <c r="BA4" s="391"/>
      <c r="BB4" s="391"/>
      <c r="BC4" s="57"/>
      <c r="BD4" s="55"/>
    </row>
    <row r="5" spans="2:84" x14ac:dyDescent="0.3">
      <c r="B5" s="56"/>
      <c r="C5" s="392"/>
      <c r="D5" s="392"/>
      <c r="E5" s="392"/>
      <c r="F5" s="392"/>
      <c r="G5" s="57"/>
      <c r="H5" s="55"/>
      <c r="J5" s="56"/>
      <c r="K5" s="392"/>
      <c r="L5" s="392"/>
      <c r="M5" s="392"/>
      <c r="N5" s="392"/>
      <c r="O5" s="57"/>
      <c r="P5" s="55"/>
      <c r="R5" s="56"/>
      <c r="S5" s="392"/>
      <c r="T5" s="392"/>
      <c r="U5" s="392"/>
      <c r="V5" s="392"/>
      <c r="W5" s="57"/>
      <c r="X5" s="55"/>
      <c r="Z5" s="56"/>
      <c r="AA5" s="392"/>
      <c r="AB5" s="392"/>
      <c r="AC5" s="392"/>
      <c r="AD5" s="392"/>
      <c r="AE5" s="57"/>
      <c r="AF5" s="55"/>
      <c r="AH5" s="56"/>
      <c r="AI5" s="392"/>
      <c r="AJ5" s="392"/>
      <c r="AK5" s="392"/>
      <c r="AL5" s="392"/>
      <c r="AM5" s="57"/>
      <c r="AN5" s="55"/>
      <c r="AP5" s="56"/>
      <c r="AQ5" s="392"/>
      <c r="AR5" s="392"/>
      <c r="AS5" s="392"/>
      <c r="AT5" s="392"/>
      <c r="AU5" s="57"/>
      <c r="AV5" s="55"/>
      <c r="AX5" s="56"/>
      <c r="AY5" s="392"/>
      <c r="AZ5" s="392"/>
      <c r="BA5" s="392"/>
      <c r="BB5" s="392"/>
      <c r="BC5" s="57"/>
      <c r="BD5" s="55"/>
    </row>
    <row r="6" spans="2:84" x14ac:dyDescent="0.3">
      <c r="B6" s="56"/>
      <c r="C6" s="32"/>
      <c r="D6" s="37"/>
      <c r="E6" s="33"/>
      <c r="F6" s="57"/>
      <c r="G6" s="57"/>
      <c r="H6" s="55"/>
      <c r="J6" s="56"/>
      <c r="K6" s="32"/>
      <c r="L6" s="37"/>
      <c r="M6" s="33"/>
      <c r="N6" s="57"/>
      <c r="O6" s="57"/>
      <c r="P6" s="55"/>
      <c r="R6" s="56"/>
      <c r="S6" s="32"/>
      <c r="T6" s="37"/>
      <c r="U6" s="33"/>
      <c r="V6" s="57"/>
      <c r="W6" s="57"/>
      <c r="X6" s="55"/>
      <c r="Z6" s="56"/>
      <c r="AA6" s="32"/>
      <c r="AB6" s="37"/>
      <c r="AC6" s="33"/>
      <c r="AD6" s="57"/>
      <c r="AE6" s="57"/>
      <c r="AF6" s="55"/>
      <c r="AH6" s="56"/>
      <c r="AI6" s="32"/>
      <c r="AJ6" s="37"/>
      <c r="AK6" s="33"/>
      <c r="AL6" s="57"/>
      <c r="AM6" s="57"/>
      <c r="AN6" s="55"/>
      <c r="AP6" s="56"/>
      <c r="AQ6" s="32"/>
      <c r="AR6" s="37"/>
      <c r="AS6" s="33"/>
      <c r="AT6" s="57"/>
      <c r="AU6" s="57"/>
      <c r="AV6" s="55"/>
      <c r="AX6" s="56"/>
      <c r="AY6" s="32"/>
      <c r="AZ6" s="37"/>
      <c r="BA6" s="33"/>
      <c r="BB6" s="57"/>
      <c r="BC6" s="57"/>
      <c r="BD6" s="55"/>
    </row>
    <row r="7" spans="2:84" ht="14.15" customHeight="1" thickBot="1" x14ac:dyDescent="0.35">
      <c r="B7" s="56"/>
      <c r="C7" s="381" t="s">
        <v>128</v>
      </c>
      <c r="D7" s="381"/>
      <c r="E7" s="34"/>
      <c r="F7" s="57"/>
      <c r="G7" s="57"/>
      <c r="H7" s="55"/>
      <c r="J7" s="56"/>
      <c r="K7" s="381" t="s">
        <v>128</v>
      </c>
      <c r="L7" s="381"/>
      <c r="M7" s="34"/>
      <c r="N7" s="57"/>
      <c r="O7" s="57"/>
      <c r="P7" s="55"/>
      <c r="R7" s="56"/>
      <c r="S7" s="381" t="s">
        <v>128</v>
      </c>
      <c r="T7" s="381"/>
      <c r="U7" s="34"/>
      <c r="V7" s="57"/>
      <c r="W7" s="57"/>
      <c r="X7" s="55"/>
      <c r="Z7" s="56"/>
      <c r="AA7" s="381" t="s">
        <v>128</v>
      </c>
      <c r="AB7" s="381"/>
      <c r="AC7" s="34"/>
      <c r="AD7" s="57"/>
      <c r="AE7" s="57"/>
      <c r="AF7" s="55"/>
      <c r="AH7" s="56"/>
      <c r="AI7" s="381" t="s">
        <v>128</v>
      </c>
      <c r="AJ7" s="381"/>
      <c r="AK7" s="34"/>
      <c r="AL7" s="57"/>
      <c r="AM7" s="57"/>
      <c r="AN7" s="55"/>
      <c r="AP7" s="56"/>
      <c r="AQ7" s="381" t="s">
        <v>128</v>
      </c>
      <c r="AR7" s="381"/>
      <c r="AS7" s="34"/>
      <c r="AT7" s="57"/>
      <c r="AU7" s="57"/>
      <c r="AV7" s="55"/>
      <c r="AX7" s="56"/>
      <c r="AY7" s="381" t="s">
        <v>128</v>
      </c>
      <c r="AZ7" s="381"/>
      <c r="BA7" s="34"/>
      <c r="BB7" s="57"/>
      <c r="BC7" s="57"/>
      <c r="BD7" s="55"/>
    </row>
    <row r="8" spans="2:84" ht="27.75" customHeight="1" thickBot="1" x14ac:dyDescent="0.35">
      <c r="B8" s="56"/>
      <c r="C8" s="393" t="s">
        <v>136</v>
      </c>
      <c r="D8" s="393"/>
      <c r="E8" s="393"/>
      <c r="F8" s="393"/>
      <c r="G8" s="57"/>
      <c r="H8" s="55"/>
      <c r="I8" s="171"/>
      <c r="J8" s="56"/>
      <c r="K8" s="393" t="s">
        <v>136</v>
      </c>
      <c r="L8" s="393"/>
      <c r="M8" s="393"/>
      <c r="N8" s="393"/>
      <c r="O8" s="57"/>
      <c r="P8" s="55"/>
      <c r="Q8" s="170"/>
      <c r="R8" s="56"/>
      <c r="S8" s="393" t="s">
        <v>136</v>
      </c>
      <c r="T8" s="393"/>
      <c r="U8" s="393"/>
      <c r="V8" s="393"/>
      <c r="W8" s="57"/>
      <c r="X8" s="55"/>
      <c r="Y8" s="170"/>
      <c r="Z8" s="56"/>
      <c r="AA8" s="393" t="s">
        <v>136</v>
      </c>
      <c r="AB8" s="393"/>
      <c r="AC8" s="393"/>
      <c r="AD8" s="393"/>
      <c r="AE8" s="57"/>
      <c r="AF8" s="55"/>
      <c r="AG8" s="172"/>
      <c r="AH8" s="56"/>
      <c r="AI8" s="393" t="s">
        <v>136</v>
      </c>
      <c r="AJ8" s="393"/>
      <c r="AK8" s="393"/>
      <c r="AL8" s="393"/>
      <c r="AM8" s="57"/>
      <c r="AN8" s="55"/>
      <c r="AP8" s="56"/>
      <c r="AQ8" s="393" t="s">
        <v>136</v>
      </c>
      <c r="AR8" s="393"/>
      <c r="AS8" s="393"/>
      <c r="AT8" s="393"/>
      <c r="AU8" s="57"/>
      <c r="AV8" s="55"/>
      <c r="AX8" s="56"/>
      <c r="AY8" s="393" t="s">
        <v>136</v>
      </c>
      <c r="AZ8" s="393"/>
      <c r="BA8" s="393"/>
      <c r="BB8" s="393"/>
      <c r="BC8" s="57"/>
      <c r="BD8" s="55"/>
    </row>
    <row r="9" spans="2:84" ht="50.15" customHeight="1" thickBot="1" x14ac:dyDescent="0.35">
      <c r="B9" s="56"/>
      <c r="C9" s="394" t="s">
        <v>929</v>
      </c>
      <c r="D9" s="394"/>
      <c r="E9" s="395">
        <v>6986650.7800000003</v>
      </c>
      <c r="F9" s="396"/>
      <c r="G9" s="57"/>
      <c r="H9" s="55"/>
      <c r="I9" s="10">
        <v>69515.609999999404</v>
      </c>
      <c r="J9" s="56"/>
      <c r="K9" s="394" t="s">
        <v>697</v>
      </c>
      <c r="L9" s="394"/>
      <c r="M9" s="395">
        <v>1098415</v>
      </c>
      <c r="N9" s="396"/>
      <c r="O9" s="57"/>
      <c r="P9" s="55"/>
      <c r="R9" s="56"/>
      <c r="S9" s="394" t="s">
        <v>696</v>
      </c>
      <c r="T9" s="394"/>
      <c r="U9" s="395">
        <v>2349898</v>
      </c>
      <c r="V9" s="396"/>
      <c r="W9" s="57"/>
      <c r="X9" s="55"/>
      <c r="Z9" s="56"/>
      <c r="AA9" s="394" t="s">
        <v>695</v>
      </c>
      <c r="AB9" s="394"/>
      <c r="AC9" s="395">
        <v>3603493.02</v>
      </c>
      <c r="AD9" s="396"/>
      <c r="AE9" s="57"/>
      <c r="AF9" s="55"/>
      <c r="AH9" s="56"/>
      <c r="AI9" s="394" t="s">
        <v>694</v>
      </c>
      <c r="AJ9" s="394"/>
      <c r="AK9" s="395">
        <f>1340297+3603493</f>
        <v>4943790</v>
      </c>
      <c r="AL9" s="396"/>
      <c r="AM9" s="57"/>
      <c r="AN9" s="55"/>
      <c r="AP9" s="56"/>
      <c r="AQ9" s="394" t="s">
        <v>693</v>
      </c>
      <c r="AR9" s="394"/>
      <c r="AS9" s="395">
        <v>6804318</v>
      </c>
      <c r="AT9" s="396"/>
      <c r="AU9" s="57"/>
      <c r="AV9" s="55"/>
      <c r="AX9" s="56"/>
      <c r="AY9" s="394" t="s">
        <v>692</v>
      </c>
      <c r="AZ9" s="394"/>
      <c r="BA9" s="395">
        <v>6904318</v>
      </c>
      <c r="BB9" s="396"/>
      <c r="BC9" s="57"/>
      <c r="BD9" s="55"/>
      <c r="CF9" s="356"/>
    </row>
    <row r="10" spans="2:84" ht="100.4" customHeight="1" thickBot="1" x14ac:dyDescent="0.35">
      <c r="B10" s="56"/>
      <c r="C10" s="381" t="s">
        <v>129</v>
      </c>
      <c r="D10" s="381"/>
      <c r="E10" s="397"/>
      <c r="F10" s="398"/>
      <c r="G10" s="57"/>
      <c r="H10" s="55"/>
      <c r="I10" s="10">
        <v>6943119</v>
      </c>
      <c r="J10" s="56"/>
      <c r="K10" s="381" t="s">
        <v>129</v>
      </c>
      <c r="L10" s="381"/>
      <c r="M10" s="405" t="s">
        <v>669</v>
      </c>
      <c r="N10" s="406"/>
      <c r="O10" s="57"/>
      <c r="P10" s="55"/>
      <c r="R10" s="56"/>
      <c r="S10" s="381" t="s">
        <v>129</v>
      </c>
      <c r="T10" s="381"/>
      <c r="U10" s="397"/>
      <c r="V10" s="398"/>
      <c r="W10" s="57"/>
      <c r="X10" s="55"/>
      <c r="Z10" s="56"/>
      <c r="AA10" s="381" t="s">
        <v>129</v>
      </c>
      <c r="AB10" s="381"/>
      <c r="AC10" s="397"/>
      <c r="AD10" s="398"/>
      <c r="AE10" s="57"/>
      <c r="AF10" s="55"/>
      <c r="AH10" s="56"/>
      <c r="AI10" s="381" t="s">
        <v>129</v>
      </c>
      <c r="AJ10" s="381"/>
      <c r="AK10" s="397"/>
      <c r="AL10" s="398"/>
      <c r="AM10" s="57"/>
      <c r="AN10" s="55"/>
      <c r="AP10" s="56"/>
      <c r="AQ10" s="381" t="s">
        <v>129</v>
      </c>
      <c r="AR10" s="381"/>
      <c r="AS10" s="397"/>
      <c r="AT10" s="398"/>
      <c r="AU10" s="57"/>
      <c r="AV10" s="55"/>
      <c r="AX10" s="56"/>
      <c r="AY10" s="381" t="s">
        <v>129</v>
      </c>
      <c r="AZ10" s="381"/>
      <c r="BA10" s="397"/>
      <c r="BB10" s="398"/>
      <c r="BC10" s="57"/>
      <c r="BD10" s="55"/>
      <c r="CF10" s="356"/>
    </row>
    <row r="11" spans="2:84" ht="14.5" thickBot="1" x14ac:dyDescent="0.35">
      <c r="B11" s="56"/>
      <c r="C11" s="37"/>
      <c r="D11" s="37"/>
      <c r="E11" s="57"/>
      <c r="F11" s="57"/>
      <c r="G11" s="57"/>
      <c r="H11" s="55"/>
      <c r="J11" s="56"/>
      <c r="K11" s="37"/>
      <c r="L11" s="37"/>
      <c r="M11" s="57"/>
      <c r="N11" s="57"/>
      <c r="O11" s="57"/>
      <c r="P11" s="55"/>
      <c r="R11" s="56"/>
      <c r="S11" s="37"/>
      <c r="T11" s="37"/>
      <c r="U11" s="57"/>
      <c r="V11" s="57"/>
      <c r="W11" s="57"/>
      <c r="X11" s="55"/>
      <c r="Z11" s="56"/>
      <c r="AA11" s="37"/>
      <c r="AB11" s="37"/>
      <c r="AC11" s="57"/>
      <c r="AD11" s="57"/>
      <c r="AE11" s="57"/>
      <c r="AF11" s="55"/>
      <c r="AH11" s="56"/>
      <c r="AI11" s="37"/>
      <c r="AJ11" s="37"/>
      <c r="AK11" s="57"/>
      <c r="AL11" s="57"/>
      <c r="AM11" s="57"/>
      <c r="AN11" s="55"/>
      <c r="AP11" s="56"/>
      <c r="AQ11" s="37"/>
      <c r="AR11" s="37"/>
      <c r="AS11" s="57"/>
      <c r="AT11" s="57"/>
      <c r="AU11" s="57"/>
      <c r="AV11" s="55"/>
      <c r="AX11" s="56"/>
      <c r="AY11" s="37"/>
      <c r="AZ11" s="37"/>
      <c r="BA11" s="57"/>
      <c r="BB11" s="57"/>
      <c r="BC11" s="57"/>
      <c r="BD11" s="55"/>
      <c r="CF11" s="356"/>
    </row>
    <row r="12" spans="2:84" ht="18.75" customHeight="1" thickBot="1" x14ac:dyDescent="0.35">
      <c r="B12" s="56"/>
      <c r="C12" s="381" t="s">
        <v>188</v>
      </c>
      <c r="D12" s="381"/>
      <c r="E12" s="395">
        <v>42805.18</v>
      </c>
      <c r="F12" s="396"/>
      <c r="G12" s="57"/>
      <c r="H12" s="55"/>
      <c r="J12" s="56"/>
      <c r="K12" s="381" t="s">
        <v>188</v>
      </c>
      <c r="L12" s="381"/>
      <c r="M12" s="395"/>
      <c r="N12" s="396"/>
      <c r="O12" s="57"/>
      <c r="P12" s="55"/>
      <c r="R12" s="56"/>
      <c r="S12" s="381" t="s">
        <v>188</v>
      </c>
      <c r="T12" s="381"/>
      <c r="U12" s="395">
        <f>10619.75/8.8</f>
        <v>1206.7897727272725</v>
      </c>
      <c r="V12" s="396"/>
      <c r="W12" s="57"/>
      <c r="X12" s="55"/>
      <c r="Z12" s="56"/>
      <c r="AA12" s="381" t="s">
        <v>188</v>
      </c>
      <c r="AB12" s="381"/>
      <c r="AC12" s="395">
        <v>2300</v>
      </c>
      <c r="AD12" s="396"/>
      <c r="AE12" s="57"/>
      <c r="AF12" s="55"/>
      <c r="AH12" s="56"/>
      <c r="AI12" s="381" t="s">
        <v>188</v>
      </c>
      <c r="AJ12" s="381"/>
      <c r="AK12" s="395">
        <v>2300</v>
      </c>
      <c r="AL12" s="396"/>
      <c r="AM12" s="57"/>
      <c r="AN12" s="55"/>
      <c r="AP12" s="56"/>
      <c r="AQ12" s="381" t="s">
        <v>188</v>
      </c>
      <c r="AR12" s="381"/>
      <c r="AS12" s="395">
        <v>2601</v>
      </c>
      <c r="AT12" s="396"/>
      <c r="AU12" s="57"/>
      <c r="AV12" s="55"/>
      <c r="AX12" s="56"/>
      <c r="AY12" s="381" t="s">
        <v>188</v>
      </c>
      <c r="AZ12" s="381"/>
      <c r="BA12" s="399"/>
      <c r="BB12" s="400"/>
      <c r="BC12" s="57"/>
      <c r="BD12" s="55"/>
      <c r="CF12" s="356"/>
    </row>
    <row r="13" spans="2:84" ht="15" customHeight="1" x14ac:dyDescent="0.3">
      <c r="B13" s="56"/>
      <c r="C13" s="401" t="s">
        <v>187</v>
      </c>
      <c r="D13" s="401"/>
      <c r="E13" s="401"/>
      <c r="F13" s="401"/>
      <c r="G13" s="57"/>
      <c r="H13" s="55"/>
      <c r="J13" s="56"/>
      <c r="K13" s="401" t="s">
        <v>187</v>
      </c>
      <c r="L13" s="401"/>
      <c r="M13" s="401"/>
      <c r="N13" s="401"/>
      <c r="O13" s="57"/>
      <c r="P13" s="55"/>
      <c r="R13" s="56"/>
      <c r="S13" s="401" t="s">
        <v>187</v>
      </c>
      <c r="T13" s="401"/>
      <c r="U13" s="401"/>
      <c r="V13" s="401"/>
      <c r="W13" s="57"/>
      <c r="X13" s="55"/>
      <c r="Z13" s="56"/>
      <c r="AA13" s="401" t="s">
        <v>187</v>
      </c>
      <c r="AB13" s="401"/>
      <c r="AC13" s="401"/>
      <c r="AD13" s="401"/>
      <c r="AE13" s="57"/>
      <c r="AF13" s="55"/>
      <c r="AH13" s="56"/>
      <c r="AI13" s="401" t="s">
        <v>187</v>
      </c>
      <c r="AJ13" s="401"/>
      <c r="AK13" s="401"/>
      <c r="AL13" s="401"/>
      <c r="AM13" s="57"/>
      <c r="AN13" s="55"/>
      <c r="AP13" s="56"/>
      <c r="AQ13" s="401" t="s">
        <v>187</v>
      </c>
      <c r="AR13" s="401"/>
      <c r="AS13" s="401"/>
      <c r="AT13" s="401"/>
      <c r="AU13" s="57"/>
      <c r="AV13" s="55"/>
      <c r="AX13" s="56"/>
      <c r="AY13" s="401" t="s">
        <v>187</v>
      </c>
      <c r="AZ13" s="401"/>
      <c r="BA13" s="401"/>
      <c r="BB13" s="401"/>
      <c r="BC13" s="57"/>
      <c r="BD13" s="55"/>
      <c r="CF13" s="356"/>
    </row>
    <row r="14" spans="2:84" ht="15" customHeight="1" x14ac:dyDescent="0.3">
      <c r="B14" s="56"/>
      <c r="C14" s="355"/>
      <c r="D14" s="355"/>
      <c r="E14" s="355"/>
      <c r="F14" s="355"/>
      <c r="G14" s="57"/>
      <c r="H14" s="55"/>
      <c r="J14" s="56"/>
      <c r="K14" s="355"/>
      <c r="L14" s="355"/>
      <c r="M14" s="355"/>
      <c r="N14" s="355"/>
      <c r="O14" s="57"/>
      <c r="P14" s="55"/>
      <c r="R14" s="56"/>
      <c r="S14" s="355"/>
      <c r="T14" s="355"/>
      <c r="U14" s="355"/>
      <c r="V14" s="355"/>
      <c r="W14" s="57"/>
      <c r="X14" s="55"/>
      <c r="Z14" s="56"/>
      <c r="AA14" s="355"/>
      <c r="AB14" s="355"/>
      <c r="AC14" s="355"/>
      <c r="AD14" s="355"/>
      <c r="AE14" s="57"/>
      <c r="AF14" s="55"/>
      <c r="AH14" s="56"/>
      <c r="AI14" s="355"/>
      <c r="AJ14" s="355"/>
      <c r="AK14" s="355"/>
      <c r="AL14" s="355"/>
      <c r="AM14" s="57"/>
      <c r="AN14" s="55"/>
      <c r="AP14" s="56"/>
      <c r="AQ14" s="355"/>
      <c r="AR14" s="355"/>
      <c r="AS14" s="355"/>
      <c r="AT14" s="355"/>
      <c r="AU14" s="57"/>
      <c r="AV14" s="55"/>
      <c r="AX14" s="56"/>
      <c r="AY14" s="355"/>
      <c r="AZ14" s="355"/>
      <c r="BA14" s="355"/>
      <c r="BB14" s="355"/>
      <c r="BC14" s="57"/>
      <c r="BD14" s="55"/>
    </row>
    <row r="15" spans="2:84" ht="14.5" customHeight="1" thickBot="1" x14ac:dyDescent="0.35">
      <c r="B15" s="56"/>
      <c r="C15" s="381" t="s">
        <v>112</v>
      </c>
      <c r="D15" s="381"/>
      <c r="E15" s="57"/>
      <c r="F15" s="57"/>
      <c r="G15" s="57"/>
      <c r="H15" s="55"/>
      <c r="I15" s="11"/>
      <c r="J15" s="56"/>
      <c r="K15" s="381" t="s">
        <v>112</v>
      </c>
      <c r="L15" s="381"/>
      <c r="M15" s="57"/>
      <c r="N15" s="57"/>
      <c r="O15" s="57"/>
      <c r="P15" s="55"/>
      <c r="R15" s="56"/>
      <c r="S15" s="381" t="s">
        <v>112</v>
      </c>
      <c r="T15" s="381"/>
      <c r="U15" s="57"/>
      <c r="V15" s="57"/>
      <c r="W15" s="57"/>
      <c r="X15" s="55"/>
      <c r="Z15" s="56"/>
      <c r="AA15" s="381" t="s">
        <v>112</v>
      </c>
      <c r="AB15" s="381"/>
      <c r="AC15" s="57"/>
      <c r="AD15" s="57"/>
      <c r="AE15" s="57"/>
      <c r="AF15" s="55"/>
      <c r="AH15" s="56"/>
      <c r="AI15" s="381" t="s">
        <v>112</v>
      </c>
      <c r="AJ15" s="381"/>
      <c r="AK15" s="57"/>
      <c r="AL15" s="57"/>
      <c r="AM15" s="57"/>
      <c r="AN15" s="55"/>
      <c r="AP15" s="56"/>
      <c r="AQ15" s="381" t="s">
        <v>112</v>
      </c>
      <c r="AR15" s="381"/>
      <c r="AS15" s="57"/>
      <c r="AT15" s="57"/>
      <c r="AU15" s="57"/>
      <c r="AV15" s="55"/>
      <c r="AX15" s="56"/>
      <c r="AY15" s="381" t="s">
        <v>112</v>
      </c>
      <c r="AZ15" s="381"/>
      <c r="BA15" s="57"/>
      <c r="BB15" s="57"/>
      <c r="BC15" s="57"/>
      <c r="BD15" s="55"/>
    </row>
    <row r="16" spans="2:84" ht="50.15" customHeight="1" thickBot="1" x14ac:dyDescent="0.35">
      <c r="B16" s="56"/>
      <c r="C16" s="381" t="s">
        <v>165</v>
      </c>
      <c r="D16" s="381"/>
      <c r="E16" s="357" t="s">
        <v>113</v>
      </c>
      <c r="F16" s="358" t="s">
        <v>114</v>
      </c>
      <c r="G16" s="57"/>
      <c r="H16" s="55"/>
      <c r="I16" s="11"/>
      <c r="J16" s="56"/>
      <c r="K16" s="381" t="s">
        <v>165</v>
      </c>
      <c r="L16" s="381"/>
      <c r="M16" s="101" t="s">
        <v>113</v>
      </c>
      <c r="N16" s="102" t="s">
        <v>114</v>
      </c>
      <c r="O16" s="57"/>
      <c r="P16" s="55"/>
      <c r="R16" s="56"/>
      <c r="S16" s="381" t="s">
        <v>165</v>
      </c>
      <c r="T16" s="381"/>
      <c r="U16" s="101" t="s">
        <v>113</v>
      </c>
      <c r="V16" s="102" t="s">
        <v>114</v>
      </c>
      <c r="W16" s="57"/>
      <c r="X16" s="55"/>
      <c r="Z16" s="56"/>
      <c r="AA16" s="381" t="s">
        <v>165</v>
      </c>
      <c r="AB16" s="381"/>
      <c r="AC16" s="101" t="s">
        <v>113</v>
      </c>
      <c r="AD16" s="102" t="s">
        <v>114</v>
      </c>
      <c r="AE16" s="57"/>
      <c r="AF16" s="55"/>
      <c r="AH16" s="56"/>
      <c r="AI16" s="381" t="s">
        <v>165</v>
      </c>
      <c r="AJ16" s="381"/>
      <c r="AK16" s="101" t="s">
        <v>113</v>
      </c>
      <c r="AL16" s="102" t="s">
        <v>114</v>
      </c>
      <c r="AM16" s="57"/>
      <c r="AN16" s="55"/>
      <c r="AP16" s="56"/>
      <c r="AQ16" s="381" t="s">
        <v>165</v>
      </c>
      <c r="AR16" s="381"/>
      <c r="AS16" s="101" t="s">
        <v>113</v>
      </c>
      <c r="AT16" s="102" t="s">
        <v>114</v>
      </c>
      <c r="AU16" s="57"/>
      <c r="AV16" s="55"/>
      <c r="AX16" s="56"/>
      <c r="AY16" s="381" t="s">
        <v>165</v>
      </c>
      <c r="AZ16" s="381"/>
      <c r="BA16" s="101" t="s">
        <v>113</v>
      </c>
      <c r="BB16" s="102" t="s">
        <v>114</v>
      </c>
      <c r="BC16" s="57"/>
      <c r="BD16" s="55"/>
      <c r="BF16" s="222" t="s">
        <v>698</v>
      </c>
      <c r="BH16" s="10" t="s">
        <v>699</v>
      </c>
    </row>
    <row r="17" spans="2:80" ht="30" customHeight="1" x14ac:dyDescent="0.3">
      <c r="B17" s="56"/>
      <c r="C17" s="37"/>
      <c r="D17" s="37"/>
      <c r="E17" s="13" t="s">
        <v>684</v>
      </c>
      <c r="F17" s="216" t="s">
        <v>927</v>
      </c>
      <c r="G17" s="57"/>
      <c r="H17" s="55"/>
      <c r="I17" s="11"/>
      <c r="J17" s="56"/>
      <c r="K17" s="37"/>
      <c r="L17" s="218">
        <v>23452.33</v>
      </c>
      <c r="M17" s="21" t="s">
        <v>684</v>
      </c>
      <c r="N17" s="212" t="e">
        <f>F17+L17</f>
        <v>#VALUE!</v>
      </c>
      <c r="O17" s="57"/>
      <c r="P17" s="55"/>
      <c r="R17" s="56"/>
      <c r="S17" s="37"/>
      <c r="T17" s="218">
        <v>24410.67</v>
      </c>
      <c r="U17" s="21" t="s">
        <v>684</v>
      </c>
      <c r="V17" s="212" t="e">
        <f>N17+T17</f>
        <v>#VALUE!</v>
      </c>
      <c r="W17" s="57"/>
      <c r="X17" s="55"/>
      <c r="Z17" s="56"/>
      <c r="AA17" s="37"/>
      <c r="AB17" s="218">
        <v>11334.11</v>
      </c>
      <c r="AC17" s="21" t="s">
        <v>684</v>
      </c>
      <c r="AD17" s="212" t="e">
        <f>V17+AB17</f>
        <v>#VALUE!</v>
      </c>
      <c r="AE17" s="57"/>
      <c r="AF17" s="55"/>
      <c r="AH17" s="56"/>
      <c r="AI17" s="37"/>
      <c r="AJ17" s="218">
        <v>71276.460000000006</v>
      </c>
      <c r="AK17" s="21" t="s">
        <v>684</v>
      </c>
      <c r="AL17" s="212" t="e">
        <f>AD17+AJ17</f>
        <v>#VALUE!</v>
      </c>
      <c r="AM17" s="57"/>
      <c r="AN17" s="55"/>
      <c r="AP17" s="56"/>
      <c r="AQ17" s="37"/>
      <c r="AR17" s="218">
        <v>26602.71</v>
      </c>
      <c r="AS17" s="21" t="s">
        <v>684</v>
      </c>
      <c r="AT17" s="212" t="e">
        <f>AL17+AR17</f>
        <v>#VALUE!</v>
      </c>
      <c r="AU17" s="57"/>
      <c r="AV17" s="55"/>
      <c r="AX17" s="56"/>
      <c r="AY17" s="37"/>
      <c r="AZ17" s="218">
        <v>0</v>
      </c>
      <c r="BA17" s="21" t="s">
        <v>684</v>
      </c>
      <c r="BB17" s="212" t="e">
        <f>AT17+AZ17</f>
        <v>#VALUE!</v>
      </c>
      <c r="BC17" s="57"/>
      <c r="BD17" s="55"/>
      <c r="BF17" s="223">
        <v>101950</v>
      </c>
      <c r="BH17" s="225" t="e">
        <f>BB17/BF17*100</f>
        <v>#VALUE!</v>
      </c>
    </row>
    <row r="18" spans="2:80" ht="30" customHeight="1" x14ac:dyDescent="0.3">
      <c r="B18" s="56"/>
      <c r="C18" s="37"/>
      <c r="D18" s="37"/>
      <c r="E18" s="13" t="s">
        <v>686</v>
      </c>
      <c r="F18" s="359" t="s">
        <v>927</v>
      </c>
      <c r="G18" s="57"/>
      <c r="H18" s="55"/>
      <c r="I18" s="11"/>
      <c r="J18" s="56"/>
      <c r="K18" s="37"/>
      <c r="L18" s="218">
        <v>36639.65</v>
      </c>
      <c r="M18" s="13" t="s">
        <v>686</v>
      </c>
      <c r="N18" s="213" t="e">
        <f t="shared" ref="N18:N28" si="0">F18+L18</f>
        <v>#VALUE!</v>
      </c>
      <c r="O18" s="57"/>
      <c r="P18" s="55"/>
      <c r="R18" s="56"/>
      <c r="S18" s="37"/>
      <c r="T18" s="218">
        <v>19086.419999999998</v>
      </c>
      <c r="U18" s="13" t="s">
        <v>686</v>
      </c>
      <c r="V18" s="213" t="e">
        <f t="shared" ref="V18:V28" si="1">N18+T18</f>
        <v>#VALUE!</v>
      </c>
      <c r="W18" s="57"/>
      <c r="X18" s="55"/>
      <c r="Z18" s="56"/>
      <c r="AA18" s="37"/>
      <c r="AB18" s="218">
        <v>17063.500000000004</v>
      </c>
      <c r="AC18" s="13" t="s">
        <v>686</v>
      </c>
      <c r="AD18" s="213" t="e">
        <f t="shared" ref="AD18:AD28" si="2">V18+AB18</f>
        <v>#VALUE!</v>
      </c>
      <c r="AE18" s="57"/>
      <c r="AF18" s="55"/>
      <c r="AH18" s="56"/>
      <c r="AI18" s="37"/>
      <c r="AJ18" s="218">
        <v>96920.65</v>
      </c>
      <c r="AK18" s="13" t="s">
        <v>686</v>
      </c>
      <c r="AL18" s="213" t="e">
        <f t="shared" ref="AL18:AL28" si="3">AD18+AJ18</f>
        <v>#VALUE!</v>
      </c>
      <c r="AM18" s="57"/>
      <c r="AN18" s="55"/>
      <c r="AP18" s="56"/>
      <c r="AQ18" s="37"/>
      <c r="AR18" s="218">
        <v>16867.21</v>
      </c>
      <c r="AS18" s="13" t="s">
        <v>686</v>
      </c>
      <c r="AT18" s="213" t="e">
        <f t="shared" ref="AT18:AT28" si="4">AL18+AR18</f>
        <v>#VALUE!</v>
      </c>
      <c r="AU18" s="57"/>
      <c r="AV18" s="55"/>
      <c r="AX18" s="56"/>
      <c r="AY18" s="37"/>
      <c r="AZ18" s="218">
        <v>0</v>
      </c>
      <c r="BA18" s="13" t="s">
        <v>686</v>
      </c>
      <c r="BB18" s="213" t="e">
        <f t="shared" ref="BB18:BB27" si="5">AT18+AZ18</f>
        <v>#VALUE!</v>
      </c>
      <c r="BC18" s="57"/>
      <c r="BD18" s="55"/>
      <c r="BF18" s="223">
        <v>100000</v>
      </c>
      <c r="BH18" s="225" t="e">
        <f t="shared" ref="BH18:BH29" si="6">BB18/BF18*100</f>
        <v>#VALUE!</v>
      </c>
    </row>
    <row r="19" spans="2:80" ht="30" customHeight="1" x14ac:dyDescent="0.3">
      <c r="B19" s="56"/>
      <c r="C19" s="37"/>
      <c r="D19" s="37"/>
      <c r="E19" s="13" t="s">
        <v>685</v>
      </c>
      <c r="F19" s="216" t="s">
        <v>927</v>
      </c>
      <c r="G19" s="57"/>
      <c r="H19" s="55"/>
      <c r="I19" s="11"/>
      <c r="J19" s="56"/>
      <c r="K19" s="37"/>
      <c r="L19" s="218">
        <v>136266.47</v>
      </c>
      <c r="M19" s="13" t="s">
        <v>685</v>
      </c>
      <c r="N19" s="213" t="e">
        <f t="shared" si="0"/>
        <v>#VALUE!</v>
      </c>
      <c r="O19" s="57"/>
      <c r="P19" s="55"/>
      <c r="R19" s="56"/>
      <c r="S19" s="37"/>
      <c r="T19" s="218">
        <v>359247.93</v>
      </c>
      <c r="U19" s="13" t="s">
        <v>685</v>
      </c>
      <c r="V19" s="213" t="e">
        <f t="shared" si="1"/>
        <v>#VALUE!</v>
      </c>
      <c r="W19" s="57"/>
      <c r="X19" s="55"/>
      <c r="Z19" s="56"/>
      <c r="AA19" s="37"/>
      <c r="AB19" s="218">
        <v>519532.46</v>
      </c>
      <c r="AC19" s="13" t="s">
        <v>685</v>
      </c>
      <c r="AD19" s="213" t="e">
        <f t="shared" si="2"/>
        <v>#VALUE!</v>
      </c>
      <c r="AE19" s="57"/>
      <c r="AF19" s="55"/>
      <c r="AH19" s="56"/>
      <c r="AI19" s="37"/>
      <c r="AJ19" s="218">
        <v>418453.04</v>
      </c>
      <c r="AK19" s="13" t="s">
        <v>685</v>
      </c>
      <c r="AL19" s="213" t="e">
        <f t="shared" si="3"/>
        <v>#VALUE!</v>
      </c>
      <c r="AM19" s="57"/>
      <c r="AN19" s="55"/>
      <c r="AP19" s="56"/>
      <c r="AQ19" s="37"/>
      <c r="AR19" s="218">
        <v>314767.44</v>
      </c>
      <c r="AS19" s="13" t="s">
        <v>685</v>
      </c>
      <c r="AT19" s="213" t="e">
        <f t="shared" si="4"/>
        <v>#VALUE!</v>
      </c>
      <c r="AU19" s="57"/>
      <c r="AV19" s="55"/>
      <c r="AX19" s="56"/>
      <c r="AY19" s="37"/>
      <c r="AZ19" s="218">
        <v>0</v>
      </c>
      <c r="BA19" s="13" t="s">
        <v>685</v>
      </c>
      <c r="BB19" s="213" t="e">
        <f t="shared" si="5"/>
        <v>#VALUE!</v>
      </c>
      <c r="BC19" s="57"/>
      <c r="BD19" s="55"/>
      <c r="BF19" s="223">
        <v>1433129</v>
      </c>
      <c r="BH19" s="225" t="e">
        <f t="shared" si="6"/>
        <v>#VALUE!</v>
      </c>
    </row>
    <row r="20" spans="2:80" ht="30" customHeight="1" x14ac:dyDescent="0.3">
      <c r="B20" s="56"/>
      <c r="C20" s="37"/>
      <c r="D20" s="37"/>
      <c r="E20" s="13" t="s">
        <v>689</v>
      </c>
      <c r="F20" s="360">
        <v>428855.45</v>
      </c>
      <c r="G20" s="57"/>
      <c r="H20" s="55"/>
      <c r="I20" s="11"/>
      <c r="J20" s="56"/>
      <c r="K20" s="37"/>
      <c r="L20" s="218">
        <v>243857.52</v>
      </c>
      <c r="M20" s="13" t="s">
        <v>689</v>
      </c>
      <c r="N20" s="213">
        <f t="shared" si="0"/>
        <v>672712.97</v>
      </c>
      <c r="O20" s="57"/>
      <c r="P20" s="55"/>
      <c r="R20" s="56"/>
      <c r="S20" s="37"/>
      <c r="T20" s="218">
        <v>373665.52</v>
      </c>
      <c r="U20" s="13" t="s">
        <v>689</v>
      </c>
      <c r="V20" s="213">
        <f t="shared" si="1"/>
        <v>1046378.49</v>
      </c>
      <c r="W20" s="57"/>
      <c r="X20" s="55"/>
      <c r="Z20" s="56"/>
      <c r="AA20" s="37"/>
      <c r="AB20" s="218">
        <v>255227.75</v>
      </c>
      <c r="AC20" s="13" t="s">
        <v>689</v>
      </c>
      <c r="AD20" s="213">
        <f t="shared" si="2"/>
        <v>1301606.24</v>
      </c>
      <c r="AE20" s="57"/>
      <c r="AF20" s="55"/>
      <c r="AH20" s="56"/>
      <c r="AI20" s="37"/>
      <c r="AJ20" s="218">
        <v>273408.96999999997</v>
      </c>
      <c r="AK20" s="13" t="s">
        <v>689</v>
      </c>
      <c r="AL20" s="213">
        <f t="shared" si="3"/>
        <v>1575015.21</v>
      </c>
      <c r="AM20" s="57"/>
      <c r="AN20" s="55"/>
      <c r="AP20" s="56"/>
      <c r="AQ20" s="37"/>
      <c r="AR20" s="218">
        <v>190187.84</v>
      </c>
      <c r="AS20" s="13" t="s">
        <v>689</v>
      </c>
      <c r="AT20" s="213">
        <f t="shared" si="4"/>
        <v>1765203.05</v>
      </c>
      <c r="AU20" s="57"/>
      <c r="AV20" s="55"/>
      <c r="AX20" s="56"/>
      <c r="AY20" s="37"/>
      <c r="AZ20" s="218">
        <f>7290849.32/17.326</f>
        <v>420803.95475008659</v>
      </c>
      <c r="BA20" s="13" t="s">
        <v>689</v>
      </c>
      <c r="BB20" s="213">
        <f t="shared" si="5"/>
        <v>2186007.0047500865</v>
      </c>
      <c r="BC20" s="57"/>
      <c r="BD20" s="55"/>
      <c r="BF20" s="223">
        <v>1744835</v>
      </c>
      <c r="BH20" s="225">
        <f t="shared" si="6"/>
        <v>125.284454103115</v>
      </c>
    </row>
    <row r="21" spans="2:80" ht="30" customHeight="1" x14ac:dyDescent="0.3">
      <c r="B21" s="56"/>
      <c r="C21" s="37"/>
      <c r="D21" s="37"/>
      <c r="E21" s="13" t="s">
        <v>690</v>
      </c>
      <c r="F21" s="361">
        <v>63488.4</v>
      </c>
      <c r="G21" s="57"/>
      <c r="H21" s="55"/>
      <c r="I21" s="11"/>
      <c r="J21" s="56"/>
      <c r="K21" s="37"/>
      <c r="L21" s="218">
        <v>164399.95000000001</v>
      </c>
      <c r="M21" s="13" t="s">
        <v>690</v>
      </c>
      <c r="N21" s="213">
        <f t="shared" si="0"/>
        <v>227888.35</v>
      </c>
      <c r="O21" s="57"/>
      <c r="P21" s="55"/>
      <c r="R21" s="56"/>
      <c r="S21" s="37"/>
      <c r="T21" s="218">
        <v>246222.59</v>
      </c>
      <c r="U21" s="13" t="s">
        <v>690</v>
      </c>
      <c r="V21" s="213">
        <f t="shared" si="1"/>
        <v>474110.94</v>
      </c>
      <c r="W21" s="57"/>
      <c r="X21" s="55"/>
      <c r="Z21" s="56"/>
      <c r="AA21" s="37"/>
      <c r="AB21" s="218">
        <v>213371.12</v>
      </c>
      <c r="AC21" s="13" t="s">
        <v>690</v>
      </c>
      <c r="AD21" s="213">
        <f t="shared" si="2"/>
        <v>687482.06</v>
      </c>
      <c r="AE21" s="57"/>
      <c r="AF21" s="55"/>
      <c r="AH21" s="56"/>
      <c r="AI21" s="37"/>
      <c r="AJ21" s="218">
        <v>369552.89</v>
      </c>
      <c r="AK21" s="13" t="s">
        <v>690</v>
      </c>
      <c r="AL21" s="213">
        <f t="shared" si="3"/>
        <v>1057034.9500000002</v>
      </c>
      <c r="AM21" s="57"/>
      <c r="AN21" s="55"/>
      <c r="AP21" s="56"/>
      <c r="AQ21" s="37"/>
      <c r="AR21" s="218">
        <v>46916.22</v>
      </c>
      <c r="AS21" s="13" t="s">
        <v>690</v>
      </c>
      <c r="AT21" s="213">
        <f t="shared" si="4"/>
        <v>1103951.1700000002</v>
      </c>
      <c r="AU21" s="57"/>
      <c r="AV21" s="55"/>
      <c r="AX21" s="56"/>
      <c r="AY21" s="37"/>
      <c r="AZ21" s="218">
        <f>1100000/17.326</f>
        <v>63488.398938012237</v>
      </c>
      <c r="BA21" s="13" t="s">
        <v>690</v>
      </c>
      <c r="BB21" s="213">
        <f t="shared" si="5"/>
        <v>1167439.5689380125</v>
      </c>
      <c r="BC21" s="57"/>
      <c r="BD21" s="55"/>
      <c r="BF21" s="223">
        <v>1156210</v>
      </c>
      <c r="BH21" s="225">
        <f t="shared" si="6"/>
        <v>100.97123956184537</v>
      </c>
    </row>
    <row r="22" spans="2:80" ht="30" customHeight="1" x14ac:dyDescent="0.3">
      <c r="B22" s="56"/>
      <c r="C22" s="37"/>
      <c r="D22" s="37"/>
      <c r="E22" s="13" t="s">
        <v>683</v>
      </c>
      <c r="F22" s="360">
        <v>75031.77</v>
      </c>
      <c r="G22" s="57"/>
      <c r="H22" s="55"/>
      <c r="I22" s="11"/>
      <c r="J22" s="56"/>
      <c r="K22" s="37"/>
      <c r="L22" s="218">
        <v>79329.679999999993</v>
      </c>
      <c r="M22" s="13" t="s">
        <v>683</v>
      </c>
      <c r="N22" s="213">
        <f t="shared" si="0"/>
        <v>154361.45000000001</v>
      </c>
      <c r="O22" s="57"/>
      <c r="P22" s="55"/>
      <c r="R22" s="56"/>
      <c r="S22" s="37"/>
      <c r="T22" s="218">
        <v>62611.1</v>
      </c>
      <c r="U22" s="13" t="s">
        <v>683</v>
      </c>
      <c r="V22" s="213">
        <f t="shared" si="1"/>
        <v>216972.55000000002</v>
      </c>
      <c r="W22" s="57"/>
      <c r="X22" s="55"/>
      <c r="Z22" s="56"/>
      <c r="AA22" s="37"/>
      <c r="AB22" s="218">
        <v>31849.11</v>
      </c>
      <c r="AC22" s="13" t="s">
        <v>683</v>
      </c>
      <c r="AD22" s="213">
        <f t="shared" si="2"/>
        <v>248821.66000000003</v>
      </c>
      <c r="AE22" s="57"/>
      <c r="AF22" s="55"/>
      <c r="AH22" s="56"/>
      <c r="AI22" s="37"/>
      <c r="AJ22" s="218">
        <v>3016.42</v>
      </c>
      <c r="AK22" s="13" t="s">
        <v>683</v>
      </c>
      <c r="AL22" s="213">
        <f t="shared" si="3"/>
        <v>251838.08000000005</v>
      </c>
      <c r="AM22" s="57"/>
      <c r="AN22" s="55"/>
      <c r="AP22" s="56"/>
      <c r="AQ22" s="37"/>
      <c r="AR22" s="218">
        <v>30783.45</v>
      </c>
      <c r="AS22" s="13" t="s">
        <v>683</v>
      </c>
      <c r="AT22" s="213">
        <f t="shared" si="4"/>
        <v>282621.53000000003</v>
      </c>
      <c r="AU22" s="57"/>
      <c r="AV22" s="55"/>
      <c r="AX22" s="56"/>
      <c r="AY22" s="37"/>
      <c r="AZ22" s="218">
        <f>1300000/17.326</f>
        <v>75031.744199469002</v>
      </c>
      <c r="BA22" s="13" t="s">
        <v>683</v>
      </c>
      <c r="BB22" s="213">
        <f t="shared" si="5"/>
        <v>357653.27419946902</v>
      </c>
      <c r="BC22" s="57"/>
      <c r="BD22" s="55"/>
      <c r="BF22" s="223">
        <v>275450</v>
      </c>
      <c r="BH22" s="225">
        <f t="shared" si="6"/>
        <v>129.84326527481176</v>
      </c>
    </row>
    <row r="23" spans="2:80" ht="30" customHeight="1" x14ac:dyDescent="0.3">
      <c r="B23" s="56"/>
      <c r="C23" s="37"/>
      <c r="D23" s="37"/>
      <c r="E23" s="13" t="s">
        <v>688</v>
      </c>
      <c r="F23" s="360">
        <v>40896.83</v>
      </c>
      <c r="G23" s="57"/>
      <c r="H23" s="55"/>
      <c r="I23" s="11"/>
      <c r="J23" s="56"/>
      <c r="K23" s="37"/>
      <c r="L23" s="218">
        <v>7548.85</v>
      </c>
      <c r="M23" s="13" t="s">
        <v>688</v>
      </c>
      <c r="N23" s="213">
        <f t="shared" si="0"/>
        <v>48445.68</v>
      </c>
      <c r="O23" s="57"/>
      <c r="P23" s="55"/>
      <c r="R23" s="56"/>
      <c r="S23" s="37"/>
      <c r="T23" s="218">
        <v>30017.07</v>
      </c>
      <c r="U23" s="13" t="s">
        <v>688</v>
      </c>
      <c r="V23" s="213">
        <f t="shared" si="1"/>
        <v>78462.75</v>
      </c>
      <c r="W23" s="57"/>
      <c r="X23" s="55"/>
      <c r="Z23" s="56"/>
      <c r="AA23" s="37"/>
      <c r="AB23" s="218">
        <v>34160.920000000006</v>
      </c>
      <c r="AC23" s="13" t="s">
        <v>688</v>
      </c>
      <c r="AD23" s="213">
        <f t="shared" si="2"/>
        <v>112623.67000000001</v>
      </c>
      <c r="AE23" s="57"/>
      <c r="AF23" s="55"/>
      <c r="AH23" s="56"/>
      <c r="AI23" s="37"/>
      <c r="AJ23" s="218">
        <v>5997.84</v>
      </c>
      <c r="AK23" s="13" t="s">
        <v>688</v>
      </c>
      <c r="AL23" s="213">
        <f t="shared" si="3"/>
        <v>118621.51000000001</v>
      </c>
      <c r="AM23" s="57"/>
      <c r="AN23" s="55"/>
      <c r="AP23" s="56"/>
      <c r="AQ23" s="37"/>
      <c r="AR23" s="218">
        <v>25195.66</v>
      </c>
      <c r="AS23" s="13" t="s">
        <v>688</v>
      </c>
      <c r="AT23" s="213">
        <f t="shared" si="4"/>
        <v>143817.17000000001</v>
      </c>
      <c r="AU23" s="57"/>
      <c r="AV23" s="55"/>
      <c r="AX23" s="56"/>
      <c r="AY23" s="37"/>
      <c r="AZ23" s="218">
        <f>120000/17.326</f>
        <v>6926.0071568740623</v>
      </c>
      <c r="BA23" s="13" t="s">
        <v>688</v>
      </c>
      <c r="BB23" s="213">
        <f t="shared" si="5"/>
        <v>150743.17715687407</v>
      </c>
      <c r="BC23" s="57"/>
      <c r="BD23" s="55"/>
      <c r="BF23" s="223">
        <v>349500</v>
      </c>
      <c r="BH23" s="225">
        <f t="shared" si="6"/>
        <v>43.131095037732209</v>
      </c>
    </row>
    <row r="24" spans="2:80" ht="30" customHeight="1" x14ac:dyDescent="0.3">
      <c r="B24" s="56"/>
      <c r="C24" s="37"/>
      <c r="D24" s="37"/>
      <c r="E24" s="13" t="s">
        <v>687</v>
      </c>
      <c r="F24" s="360">
        <v>80841.97</v>
      </c>
      <c r="G24" s="57"/>
      <c r="H24" s="55"/>
      <c r="I24" s="11"/>
      <c r="J24" s="56"/>
      <c r="K24" s="37"/>
      <c r="L24" s="218">
        <v>39295.279999999999</v>
      </c>
      <c r="M24" s="13" t="s">
        <v>687</v>
      </c>
      <c r="N24" s="213">
        <f t="shared" si="0"/>
        <v>120137.25</v>
      </c>
      <c r="O24" s="57"/>
      <c r="P24" s="55"/>
      <c r="R24" s="56"/>
      <c r="S24" s="37"/>
      <c r="T24" s="218">
        <v>55915.64</v>
      </c>
      <c r="U24" s="13" t="s">
        <v>687</v>
      </c>
      <c r="V24" s="213">
        <f t="shared" si="1"/>
        <v>176052.89</v>
      </c>
      <c r="W24" s="57"/>
      <c r="X24" s="55"/>
      <c r="Z24" s="56"/>
      <c r="AA24" s="37"/>
      <c r="AB24" s="218">
        <v>58544.05</v>
      </c>
      <c r="AC24" s="13" t="s">
        <v>687</v>
      </c>
      <c r="AD24" s="213">
        <f t="shared" si="2"/>
        <v>234596.94</v>
      </c>
      <c r="AE24" s="57"/>
      <c r="AF24" s="55"/>
      <c r="AH24" s="56"/>
      <c r="AI24" s="37"/>
      <c r="AJ24" s="218">
        <v>3080.02</v>
      </c>
      <c r="AK24" s="13" t="s">
        <v>687</v>
      </c>
      <c r="AL24" s="213">
        <f t="shared" si="3"/>
        <v>237676.96</v>
      </c>
      <c r="AM24" s="57"/>
      <c r="AN24" s="55"/>
      <c r="AP24" s="56"/>
      <c r="AQ24" s="37"/>
      <c r="AR24" s="218">
        <v>23055.51</v>
      </c>
      <c r="AS24" s="13" t="s">
        <v>687</v>
      </c>
      <c r="AT24" s="213">
        <f t="shared" si="4"/>
        <v>260732.47</v>
      </c>
      <c r="AU24" s="57"/>
      <c r="AV24" s="55"/>
      <c r="AX24" s="56"/>
      <c r="AY24" s="37"/>
      <c r="AZ24" s="218">
        <f>1400668/17.326</f>
        <v>80841.97160337065</v>
      </c>
      <c r="BA24" s="13" t="s">
        <v>687</v>
      </c>
      <c r="BB24" s="213">
        <f t="shared" si="5"/>
        <v>341574.44160337065</v>
      </c>
      <c r="BC24" s="57"/>
      <c r="BD24" s="55"/>
      <c r="BF24" s="223">
        <v>600300</v>
      </c>
      <c r="BH24" s="225">
        <f t="shared" si="6"/>
        <v>56.900623288917316</v>
      </c>
    </row>
    <row r="25" spans="2:80" ht="30" customHeight="1" x14ac:dyDescent="0.3">
      <c r="B25" s="56"/>
      <c r="C25" s="37"/>
      <c r="D25" s="37"/>
      <c r="E25" s="13" t="s">
        <v>691</v>
      </c>
      <c r="F25" s="362" t="s">
        <v>928</v>
      </c>
      <c r="G25" s="57"/>
      <c r="H25" s="55"/>
      <c r="I25" s="11"/>
      <c r="J25" s="56"/>
      <c r="K25" s="37"/>
      <c r="L25" s="218">
        <v>39703.32</v>
      </c>
      <c r="M25" s="13" t="s">
        <v>691</v>
      </c>
      <c r="N25" s="213" t="e">
        <f t="shared" si="0"/>
        <v>#VALUE!</v>
      </c>
      <c r="O25" s="57"/>
      <c r="P25" s="55"/>
      <c r="R25" s="56"/>
      <c r="S25" s="37"/>
      <c r="T25" s="218">
        <v>13672.42</v>
      </c>
      <c r="U25" s="13" t="s">
        <v>691</v>
      </c>
      <c r="V25" s="213" t="e">
        <f t="shared" si="1"/>
        <v>#VALUE!</v>
      </c>
      <c r="W25" s="57"/>
      <c r="X25" s="55"/>
      <c r="Z25" s="56"/>
      <c r="AA25" s="37"/>
      <c r="AB25" s="218">
        <v>11571.79</v>
      </c>
      <c r="AC25" s="13" t="s">
        <v>691</v>
      </c>
      <c r="AD25" s="213" t="e">
        <f t="shared" si="2"/>
        <v>#VALUE!</v>
      </c>
      <c r="AE25" s="57"/>
      <c r="AF25" s="55"/>
      <c r="AH25" s="56"/>
      <c r="AI25" s="37"/>
      <c r="AJ25" s="218">
        <v>12478.93</v>
      </c>
      <c r="AK25" s="13" t="s">
        <v>691</v>
      </c>
      <c r="AL25" s="213" t="e">
        <f t="shared" si="3"/>
        <v>#VALUE!</v>
      </c>
      <c r="AM25" s="57"/>
      <c r="AN25" s="55"/>
      <c r="AP25" s="56"/>
      <c r="AQ25" s="37"/>
      <c r="AR25" s="218">
        <v>33620.74</v>
      </c>
      <c r="AS25" s="13" t="s">
        <v>691</v>
      </c>
      <c r="AT25" s="213" t="e">
        <f t="shared" si="4"/>
        <v>#VALUE!</v>
      </c>
      <c r="AU25" s="57"/>
      <c r="AV25" s="55"/>
      <c r="AX25" s="56"/>
      <c r="AY25" s="37"/>
      <c r="AZ25" s="218">
        <v>0</v>
      </c>
      <c r="BA25" s="13" t="s">
        <v>691</v>
      </c>
      <c r="BB25" s="213" t="e">
        <f t="shared" si="5"/>
        <v>#VALUE!</v>
      </c>
      <c r="BC25" s="57"/>
      <c r="BD25" s="55"/>
      <c r="BF25" s="223">
        <v>76879</v>
      </c>
      <c r="BH25" s="225" t="e">
        <f t="shared" si="6"/>
        <v>#VALUE!</v>
      </c>
      <c r="CB25" s="225"/>
    </row>
    <row r="26" spans="2:80" x14ac:dyDescent="0.3">
      <c r="B26" s="56"/>
      <c r="C26" s="37"/>
      <c r="D26" s="37"/>
      <c r="E26" s="13" t="s">
        <v>926</v>
      </c>
      <c r="F26" s="363">
        <v>189247.73</v>
      </c>
      <c r="G26" s="57"/>
      <c r="H26" s="55"/>
      <c r="I26" s="11"/>
      <c r="J26" s="56"/>
      <c r="K26" s="37"/>
      <c r="L26" s="218"/>
      <c r="M26" s="207"/>
      <c r="N26" s="214">
        <f t="shared" si="0"/>
        <v>189247.73</v>
      </c>
      <c r="O26" s="57"/>
      <c r="P26" s="55"/>
      <c r="R26" s="56"/>
      <c r="S26" s="37"/>
      <c r="T26" s="218"/>
      <c r="U26" s="13"/>
      <c r="V26" s="214">
        <f t="shared" si="1"/>
        <v>189247.73</v>
      </c>
      <c r="W26" s="57"/>
      <c r="X26" s="55"/>
      <c r="Z26" s="56"/>
      <c r="AA26" s="37"/>
      <c r="AB26" s="218"/>
      <c r="AC26" s="13"/>
      <c r="AD26" s="214">
        <f t="shared" si="2"/>
        <v>189247.73</v>
      </c>
      <c r="AE26" s="57"/>
      <c r="AF26" s="55"/>
      <c r="AH26" s="56"/>
      <c r="AI26" s="37"/>
      <c r="AJ26" s="218"/>
      <c r="AK26" s="13"/>
      <c r="AL26" s="214">
        <f t="shared" si="3"/>
        <v>189247.73</v>
      </c>
      <c r="AM26" s="57"/>
      <c r="AN26" s="55"/>
      <c r="AP26" s="56"/>
      <c r="AQ26" s="37"/>
      <c r="AR26" s="218"/>
      <c r="AS26" s="13"/>
      <c r="AT26" s="214">
        <f t="shared" si="4"/>
        <v>189247.73</v>
      </c>
      <c r="AU26" s="57"/>
      <c r="AV26" s="55"/>
      <c r="AX26" s="56"/>
      <c r="AY26" s="37"/>
      <c r="AZ26" s="218"/>
      <c r="BA26" s="13"/>
      <c r="BB26" s="214">
        <f t="shared" si="5"/>
        <v>189247.73</v>
      </c>
      <c r="BC26" s="57"/>
      <c r="BD26" s="55"/>
      <c r="BF26" s="224">
        <f>SUM(BF17:BF25)</f>
        <v>5838253</v>
      </c>
      <c r="BH26" s="225" t="e">
        <f>(SUM(BB17:BB25))/BF26*100</f>
        <v>#VALUE!</v>
      </c>
    </row>
    <row r="27" spans="2:80" x14ac:dyDescent="0.3">
      <c r="B27" s="56"/>
      <c r="C27" s="37"/>
      <c r="D27" s="37"/>
      <c r="E27" s="13" t="s">
        <v>475</v>
      </c>
      <c r="F27" s="216">
        <f>10541.79+62747.9</f>
        <v>73289.69</v>
      </c>
      <c r="G27" s="57"/>
      <c r="H27" s="55"/>
      <c r="I27" s="11"/>
      <c r="J27" s="56"/>
      <c r="K27" s="37"/>
      <c r="L27" s="218">
        <v>155836.21</v>
      </c>
      <c r="M27" s="207" t="s">
        <v>670</v>
      </c>
      <c r="N27" s="214">
        <f t="shared" si="0"/>
        <v>229125.9</v>
      </c>
      <c r="O27" s="57"/>
      <c r="P27" s="55"/>
      <c r="R27" s="56"/>
      <c r="S27" s="37"/>
      <c r="T27" s="218">
        <v>66633.87</v>
      </c>
      <c r="U27" s="13" t="s">
        <v>670</v>
      </c>
      <c r="V27" s="214">
        <f t="shared" si="1"/>
        <v>295759.77</v>
      </c>
      <c r="W27" s="57"/>
      <c r="X27" s="55"/>
      <c r="Z27" s="56"/>
      <c r="AA27" s="37"/>
      <c r="AB27" s="218">
        <v>100940.21</v>
      </c>
      <c r="AC27" s="13" t="s">
        <v>670</v>
      </c>
      <c r="AD27" s="214">
        <f t="shared" si="2"/>
        <v>396699.98000000004</v>
      </c>
      <c r="AE27" s="57"/>
      <c r="AF27" s="55"/>
      <c r="AH27" s="56"/>
      <c r="AI27" s="37"/>
      <c r="AJ27" s="218">
        <v>86112.72</v>
      </c>
      <c r="AK27" s="13" t="s">
        <v>670</v>
      </c>
      <c r="AL27" s="214">
        <f t="shared" si="3"/>
        <v>482812.70000000007</v>
      </c>
      <c r="AM27" s="57"/>
      <c r="AN27" s="55"/>
      <c r="AP27" s="56"/>
      <c r="AQ27" s="37"/>
      <c r="AR27" s="218">
        <v>93511.44</v>
      </c>
      <c r="AS27" s="13" t="s">
        <v>670</v>
      </c>
      <c r="AT27" s="214">
        <f t="shared" si="4"/>
        <v>576324.14000000013</v>
      </c>
      <c r="AU27" s="57"/>
      <c r="AV27" s="55"/>
      <c r="AX27" s="56"/>
      <c r="AY27" s="37"/>
      <c r="AZ27" s="220"/>
      <c r="BA27" s="13" t="s">
        <v>670</v>
      </c>
      <c r="BB27" s="214">
        <f t="shared" si="5"/>
        <v>576324.14000000013</v>
      </c>
      <c r="BC27" s="57"/>
      <c r="BD27" s="55"/>
      <c r="BF27" s="223">
        <v>554634</v>
      </c>
      <c r="BH27" s="225">
        <f t="shared" si="6"/>
        <v>103.91071228954591</v>
      </c>
    </row>
    <row r="28" spans="2:80" ht="28.5" thickBot="1" x14ac:dyDescent="0.35">
      <c r="B28" s="56"/>
      <c r="C28" s="37"/>
      <c r="D28" s="37"/>
      <c r="E28" s="13"/>
      <c r="F28" s="216"/>
      <c r="G28" s="57"/>
      <c r="H28" s="55"/>
      <c r="I28" s="11"/>
      <c r="J28" s="56"/>
      <c r="K28" s="37"/>
      <c r="L28" s="37"/>
      <c r="M28" s="95"/>
      <c r="N28" s="215">
        <f t="shared" si="0"/>
        <v>0</v>
      </c>
      <c r="O28" s="57"/>
      <c r="P28" s="55"/>
      <c r="R28" s="56"/>
      <c r="S28" s="37"/>
      <c r="T28" s="218"/>
      <c r="U28" s="95"/>
      <c r="V28" s="215">
        <f t="shared" si="1"/>
        <v>0</v>
      </c>
      <c r="W28" s="57"/>
      <c r="X28" s="55"/>
      <c r="Z28" s="56"/>
      <c r="AA28" s="37"/>
      <c r="AB28" s="218"/>
      <c r="AC28" s="95"/>
      <c r="AD28" s="215">
        <f t="shared" si="2"/>
        <v>0</v>
      </c>
      <c r="AE28" s="57"/>
      <c r="AF28" s="55"/>
      <c r="AH28" s="56"/>
      <c r="AI28" s="37"/>
      <c r="AJ28" s="218"/>
      <c r="AK28" s="95"/>
      <c r="AL28" s="215">
        <f t="shared" si="3"/>
        <v>0</v>
      </c>
      <c r="AM28" s="57"/>
      <c r="AN28" s="55"/>
      <c r="AP28" s="56"/>
      <c r="AQ28" s="37"/>
      <c r="AR28" s="218"/>
      <c r="AS28" s="95"/>
      <c r="AT28" s="215">
        <f t="shared" si="4"/>
        <v>0</v>
      </c>
      <c r="AU28" s="57"/>
      <c r="AV28" s="55"/>
      <c r="AX28" s="56"/>
      <c r="AY28" s="37"/>
      <c r="AZ28" s="218"/>
      <c r="BA28" s="95" t="s">
        <v>668</v>
      </c>
      <c r="BB28" s="215">
        <v>511431</v>
      </c>
      <c r="BC28" s="57"/>
      <c r="BD28" s="55"/>
      <c r="BF28" s="223">
        <v>511431</v>
      </c>
      <c r="BH28" s="225">
        <f t="shared" si="6"/>
        <v>100</v>
      </c>
    </row>
    <row r="29" spans="2:80" ht="14.5" thickBot="1" x14ac:dyDescent="0.35">
      <c r="B29" s="56"/>
      <c r="C29" s="37"/>
      <c r="D29" s="37"/>
      <c r="E29" s="364" t="s">
        <v>160</v>
      </c>
      <c r="F29" s="217">
        <f>SUM(F20:F27)</f>
        <v>951651.83999999985</v>
      </c>
      <c r="G29" s="57"/>
      <c r="H29" s="55"/>
      <c r="I29" s="11"/>
      <c r="J29" s="56"/>
      <c r="K29" s="37"/>
      <c r="L29" s="37"/>
      <c r="M29" s="100" t="s">
        <v>160</v>
      </c>
      <c r="N29" s="206" t="e">
        <f>SUM(N17:N28)</f>
        <v>#VALUE!</v>
      </c>
      <c r="O29" s="57"/>
      <c r="P29" s="55"/>
      <c r="R29" s="56"/>
      <c r="S29" s="37"/>
      <c r="T29" s="37"/>
      <c r="U29" s="100" t="s">
        <v>160</v>
      </c>
      <c r="V29" s="206" t="e">
        <f>SUM(V17:V28)</f>
        <v>#VALUE!</v>
      </c>
      <c r="W29" s="57"/>
      <c r="X29" s="55"/>
      <c r="Z29" s="56"/>
      <c r="AA29" s="37"/>
      <c r="AB29" s="37"/>
      <c r="AC29" s="100" t="s">
        <v>160</v>
      </c>
      <c r="AD29" s="206" t="e">
        <f>SUM(AD17:AD28)</f>
        <v>#VALUE!</v>
      </c>
      <c r="AE29" s="57"/>
      <c r="AF29" s="55"/>
      <c r="AH29" s="56"/>
      <c r="AI29" s="37"/>
      <c r="AJ29" s="37"/>
      <c r="AK29" s="100" t="s">
        <v>160</v>
      </c>
      <c r="AL29" s="206" t="e">
        <f>SUM(AL17:AL28)</f>
        <v>#VALUE!</v>
      </c>
      <c r="AM29" s="57"/>
      <c r="AN29" s="55"/>
      <c r="AP29" s="56"/>
      <c r="AQ29" s="37"/>
      <c r="AR29" s="37"/>
      <c r="AS29" s="100" t="s">
        <v>160</v>
      </c>
      <c r="AT29" s="206" t="e">
        <f>SUM(AT17:AT28)</f>
        <v>#VALUE!</v>
      </c>
      <c r="AU29" s="57"/>
      <c r="AV29" s="55"/>
      <c r="AX29" s="56"/>
      <c r="AY29" s="37"/>
      <c r="AZ29" s="37"/>
      <c r="BA29" s="100" t="s">
        <v>160</v>
      </c>
      <c r="BB29" s="206" t="e">
        <f>SUM(BB17:BB28)</f>
        <v>#VALUE!</v>
      </c>
      <c r="BC29" s="57"/>
      <c r="BD29" s="55"/>
      <c r="BF29" s="224">
        <f>BF26+BF27+BF28</f>
        <v>6904318</v>
      </c>
      <c r="BH29" s="225" t="e">
        <f t="shared" si="6"/>
        <v>#VALUE!</v>
      </c>
    </row>
    <row r="30" spans="2:80" x14ac:dyDescent="0.3">
      <c r="B30" s="56"/>
      <c r="C30" s="37"/>
      <c r="D30" s="37"/>
      <c r="E30" s="57"/>
      <c r="F30" s="57"/>
      <c r="G30" s="57"/>
      <c r="H30" s="55"/>
      <c r="I30" s="11"/>
      <c r="J30" s="56"/>
      <c r="K30" s="37"/>
      <c r="L30" s="37"/>
      <c r="M30" s="57"/>
      <c r="N30" s="57"/>
      <c r="O30" s="57"/>
      <c r="P30" s="55"/>
      <c r="R30" s="56"/>
      <c r="S30" s="37"/>
      <c r="T30" s="37"/>
      <c r="U30" s="57"/>
      <c r="V30" s="57"/>
      <c r="W30" s="57"/>
      <c r="X30" s="55"/>
      <c r="Z30" s="56"/>
      <c r="AA30" s="37"/>
      <c r="AB30" s="37"/>
      <c r="AC30" s="57"/>
      <c r="AD30" s="57"/>
      <c r="AE30" s="57"/>
      <c r="AF30" s="55"/>
      <c r="AH30" s="56"/>
      <c r="AI30" s="37"/>
      <c r="AJ30" s="37"/>
      <c r="AK30" s="57"/>
      <c r="AL30" s="57"/>
      <c r="AM30" s="57"/>
      <c r="AN30" s="55"/>
      <c r="AP30" s="56"/>
      <c r="AQ30" s="37"/>
      <c r="AR30" s="37"/>
      <c r="AS30" s="57"/>
      <c r="AT30" s="57"/>
      <c r="AU30" s="57"/>
      <c r="AV30" s="55"/>
      <c r="AX30" s="56"/>
      <c r="AY30" s="37"/>
      <c r="AZ30" s="37"/>
      <c r="BA30" s="57"/>
      <c r="BB30" s="57"/>
      <c r="BC30" s="57"/>
      <c r="BD30" s="55"/>
    </row>
    <row r="31" spans="2:80" ht="34.5" customHeight="1" thickBot="1" x14ac:dyDescent="0.35">
      <c r="B31" s="56"/>
      <c r="C31" s="381" t="s">
        <v>163</v>
      </c>
      <c r="D31" s="381"/>
      <c r="E31" s="57"/>
      <c r="F31" s="57"/>
      <c r="G31" s="57"/>
      <c r="H31" s="55"/>
      <c r="I31" s="11"/>
      <c r="J31" s="56"/>
      <c r="K31" s="381" t="s">
        <v>163</v>
      </c>
      <c r="L31" s="381"/>
      <c r="M31" s="57"/>
      <c r="N31" s="57"/>
      <c r="O31" s="57"/>
      <c r="P31" s="55"/>
      <c r="R31" s="56"/>
      <c r="S31" s="381" t="s">
        <v>163</v>
      </c>
      <c r="T31" s="381"/>
      <c r="U31" s="57"/>
      <c r="V31" s="57"/>
      <c r="W31" s="57"/>
      <c r="X31" s="55"/>
      <c r="Z31" s="56"/>
      <c r="AA31" s="381" t="s">
        <v>163</v>
      </c>
      <c r="AB31" s="381"/>
      <c r="AC31" s="57"/>
      <c r="AD31" s="57"/>
      <c r="AE31" s="57"/>
      <c r="AF31" s="55"/>
      <c r="AH31" s="56"/>
      <c r="AI31" s="381" t="s">
        <v>163</v>
      </c>
      <c r="AJ31" s="381"/>
      <c r="AK31" s="57"/>
      <c r="AL31" s="57"/>
      <c r="AM31" s="57"/>
      <c r="AN31" s="55"/>
      <c r="AP31" s="56"/>
      <c r="AQ31" s="381" t="s">
        <v>163</v>
      </c>
      <c r="AR31" s="381"/>
      <c r="AS31" s="57"/>
      <c r="AT31" s="57"/>
      <c r="AU31" s="57"/>
      <c r="AV31" s="55"/>
      <c r="AX31" s="56"/>
      <c r="AY31" s="381" t="s">
        <v>163</v>
      </c>
      <c r="AZ31" s="381"/>
      <c r="BA31" s="57"/>
      <c r="BB31" s="57"/>
      <c r="BC31" s="57"/>
      <c r="BD31" s="55"/>
    </row>
    <row r="32" spans="2:80" ht="50.15" customHeight="1" thickBot="1" x14ac:dyDescent="0.35">
      <c r="B32" s="56"/>
      <c r="C32" s="381" t="s">
        <v>166</v>
      </c>
      <c r="D32" s="381"/>
      <c r="E32" s="185" t="s">
        <v>113</v>
      </c>
      <c r="F32" s="103" t="s">
        <v>115</v>
      </c>
      <c r="G32" s="72" t="s">
        <v>137</v>
      </c>
      <c r="H32" s="55"/>
      <c r="J32" s="56"/>
      <c r="K32" s="381" t="s">
        <v>166</v>
      </c>
      <c r="L32" s="381"/>
      <c r="M32" s="185" t="s">
        <v>113</v>
      </c>
      <c r="N32" s="103" t="s">
        <v>115</v>
      </c>
      <c r="O32" s="72" t="s">
        <v>137</v>
      </c>
      <c r="P32" s="55"/>
      <c r="R32" s="56"/>
      <c r="S32" s="381" t="s">
        <v>166</v>
      </c>
      <c r="T32" s="381"/>
      <c r="U32" s="185" t="s">
        <v>113</v>
      </c>
      <c r="V32" s="103" t="s">
        <v>115</v>
      </c>
      <c r="W32" s="72" t="s">
        <v>137</v>
      </c>
      <c r="X32" s="55"/>
      <c r="Z32" s="56"/>
      <c r="AA32" s="381" t="s">
        <v>166</v>
      </c>
      <c r="AB32" s="381"/>
      <c r="AC32" s="185" t="s">
        <v>113</v>
      </c>
      <c r="AD32" s="103" t="s">
        <v>115</v>
      </c>
      <c r="AE32" s="72" t="s">
        <v>137</v>
      </c>
      <c r="AF32" s="55"/>
      <c r="AH32" s="56"/>
      <c r="AI32" s="381" t="s">
        <v>166</v>
      </c>
      <c r="AJ32" s="381"/>
      <c r="AK32" s="185" t="s">
        <v>113</v>
      </c>
      <c r="AL32" s="103" t="s">
        <v>115</v>
      </c>
      <c r="AM32" s="72" t="s">
        <v>137</v>
      </c>
      <c r="AN32" s="55"/>
      <c r="AP32" s="56"/>
      <c r="AQ32" s="381" t="s">
        <v>166</v>
      </c>
      <c r="AR32" s="381"/>
      <c r="AS32" s="185" t="s">
        <v>113</v>
      </c>
      <c r="AT32" s="103" t="s">
        <v>115</v>
      </c>
      <c r="AU32" s="72" t="s">
        <v>137</v>
      </c>
      <c r="AV32" s="55"/>
      <c r="AX32" s="56"/>
      <c r="AY32" s="381" t="s">
        <v>166</v>
      </c>
      <c r="AZ32" s="381"/>
      <c r="BA32" s="185" t="s">
        <v>113</v>
      </c>
      <c r="BB32" s="103" t="s">
        <v>115</v>
      </c>
      <c r="BC32" s="72" t="s">
        <v>137</v>
      </c>
      <c r="BD32" s="55"/>
    </row>
    <row r="33" spans="2:56" x14ac:dyDescent="0.3">
      <c r="B33" s="56"/>
      <c r="C33" s="37"/>
      <c r="D33" s="37"/>
      <c r="E33" s="12"/>
      <c r="F33" s="208"/>
      <c r="G33" s="92"/>
      <c r="H33" s="55"/>
      <c r="J33" s="56"/>
      <c r="K33" s="37"/>
      <c r="L33" s="37"/>
      <c r="M33" s="12" t="s">
        <v>663</v>
      </c>
      <c r="N33" s="208">
        <v>23078.947368421053</v>
      </c>
      <c r="O33" s="92" t="s">
        <v>671</v>
      </c>
      <c r="P33" s="55"/>
      <c r="R33" s="56"/>
      <c r="S33" s="37"/>
      <c r="T33" s="37">
        <v>43078.947368421097</v>
      </c>
      <c r="U33" s="12" t="s">
        <v>663</v>
      </c>
      <c r="V33" s="208">
        <v>43078.947368421097</v>
      </c>
      <c r="W33" s="92" t="s">
        <v>672</v>
      </c>
      <c r="X33" s="55"/>
      <c r="Z33" s="56"/>
      <c r="AA33" s="37"/>
      <c r="AB33" s="37"/>
      <c r="AC33" s="12" t="s">
        <v>663</v>
      </c>
      <c r="AD33" s="208">
        <v>70946.580383200097</v>
      </c>
      <c r="AE33" s="92" t="s">
        <v>673</v>
      </c>
      <c r="AF33" s="55"/>
      <c r="AH33" s="56"/>
      <c r="AI33" s="37"/>
      <c r="AJ33" s="37"/>
      <c r="AK33" s="12" t="s">
        <v>663</v>
      </c>
      <c r="AL33" s="208">
        <v>28571.428571428572</v>
      </c>
      <c r="AM33" s="92" t="s">
        <v>681</v>
      </c>
      <c r="AN33" s="55"/>
      <c r="AP33" s="56"/>
      <c r="AQ33" s="37"/>
      <c r="AR33" s="37"/>
      <c r="AS33" s="12" t="s">
        <v>663</v>
      </c>
      <c r="AT33" s="208">
        <v>0</v>
      </c>
      <c r="AU33" s="92" t="s">
        <v>682</v>
      </c>
      <c r="AV33" s="55"/>
      <c r="AX33" s="56"/>
      <c r="AY33" s="37"/>
      <c r="AZ33" s="37"/>
      <c r="BA33" s="12"/>
      <c r="BB33" s="78"/>
      <c r="BC33" s="92"/>
      <c r="BD33" s="55"/>
    </row>
    <row r="34" spans="2:56" x14ac:dyDescent="0.3">
      <c r="B34" s="56"/>
      <c r="C34" s="37"/>
      <c r="D34" s="37"/>
      <c r="E34" s="13"/>
      <c r="F34" s="209"/>
      <c r="G34" s="93"/>
      <c r="H34" s="55"/>
      <c r="J34" s="56"/>
      <c r="K34" s="37"/>
      <c r="L34" s="37"/>
      <c r="M34" s="13" t="s">
        <v>664</v>
      </c>
      <c r="N34" s="209">
        <v>26315.78947368421</v>
      </c>
      <c r="O34" s="93" t="s">
        <v>671</v>
      </c>
      <c r="P34" s="55"/>
      <c r="R34" s="56"/>
      <c r="S34" s="37"/>
      <c r="T34" s="37">
        <v>70000</v>
      </c>
      <c r="U34" s="13" t="s">
        <v>664</v>
      </c>
      <c r="V34" s="209">
        <v>70000</v>
      </c>
      <c r="W34" s="93" t="s">
        <v>672</v>
      </c>
      <c r="X34" s="55"/>
      <c r="Z34" s="56"/>
      <c r="AA34" s="37"/>
      <c r="AB34" s="37"/>
      <c r="AC34" s="13" t="s">
        <v>664</v>
      </c>
      <c r="AD34" s="209">
        <v>96462.455784175574</v>
      </c>
      <c r="AE34" s="93" t="s">
        <v>673</v>
      </c>
      <c r="AF34" s="55"/>
      <c r="AH34" s="56"/>
      <c r="AI34" s="37"/>
      <c r="AJ34" s="37"/>
      <c r="AK34" s="13" t="s">
        <v>664</v>
      </c>
      <c r="AL34" s="208">
        <v>17142.857142857141</v>
      </c>
      <c r="AM34" s="219" t="s">
        <v>681</v>
      </c>
      <c r="AN34" s="55"/>
      <c r="AP34" s="56"/>
      <c r="AQ34" s="37"/>
      <c r="AR34" s="37"/>
      <c r="AS34" s="13" t="s">
        <v>664</v>
      </c>
      <c r="AT34" s="209">
        <v>0</v>
      </c>
      <c r="AU34" s="93" t="s">
        <v>682</v>
      </c>
      <c r="AV34" s="55"/>
      <c r="AX34" s="56"/>
      <c r="AY34" s="37"/>
      <c r="AZ34" s="37"/>
      <c r="BA34" s="13"/>
      <c r="BB34" s="79"/>
      <c r="BC34" s="93"/>
      <c r="BD34" s="55"/>
    </row>
    <row r="35" spans="2:56" x14ac:dyDescent="0.3">
      <c r="B35" s="56"/>
      <c r="C35" s="37"/>
      <c r="D35" s="37"/>
      <c r="E35" s="13"/>
      <c r="F35" s="209"/>
      <c r="G35" s="93"/>
      <c r="H35" s="55"/>
      <c r="J35" s="56"/>
      <c r="K35" s="37"/>
      <c r="L35" s="37"/>
      <c r="M35" s="13" t="s">
        <v>587</v>
      </c>
      <c r="N35" s="209">
        <v>600000</v>
      </c>
      <c r="O35" s="93" t="s">
        <v>671</v>
      </c>
      <c r="P35" s="55"/>
      <c r="R35" s="56"/>
      <c r="S35" s="37"/>
      <c r="T35" s="37">
        <v>634000</v>
      </c>
      <c r="U35" s="13" t="s">
        <v>587</v>
      </c>
      <c r="V35" s="209">
        <v>634000</v>
      </c>
      <c r="W35" s="93" t="s">
        <v>672</v>
      </c>
      <c r="X35" s="55"/>
      <c r="Z35" s="56"/>
      <c r="AA35" s="37"/>
      <c r="AB35" s="37"/>
      <c r="AC35" s="13" t="s">
        <v>587</v>
      </c>
      <c r="AD35" s="209">
        <v>531477.01444958663</v>
      </c>
      <c r="AE35" s="93" t="s">
        <v>673</v>
      </c>
      <c r="AF35" s="55"/>
      <c r="AH35" s="56"/>
      <c r="AI35" s="37"/>
      <c r="AJ35" s="37"/>
      <c r="AK35" s="13" t="s">
        <v>587</v>
      </c>
      <c r="AL35" s="209">
        <v>165714.28571428571</v>
      </c>
      <c r="AM35" s="93" t="s">
        <v>681</v>
      </c>
      <c r="AN35" s="55"/>
      <c r="AP35" s="56"/>
      <c r="AQ35" s="37"/>
      <c r="AR35" s="37"/>
      <c r="AS35" s="13" t="s">
        <v>587</v>
      </c>
      <c r="AT35" s="209">
        <v>0</v>
      </c>
      <c r="AU35" s="93" t="s">
        <v>682</v>
      </c>
      <c r="AV35" s="55"/>
      <c r="AX35" s="56"/>
      <c r="AY35" s="37"/>
      <c r="AZ35" s="37"/>
      <c r="BA35" s="13"/>
      <c r="BB35" s="79"/>
      <c r="BC35" s="93"/>
      <c r="BD35" s="55"/>
    </row>
    <row r="36" spans="2:56" x14ac:dyDescent="0.3">
      <c r="B36" s="56"/>
      <c r="C36" s="37"/>
      <c r="D36" s="37"/>
      <c r="E36" s="13"/>
      <c r="F36" s="209"/>
      <c r="G36" s="93"/>
      <c r="H36" s="55"/>
      <c r="J36" s="56"/>
      <c r="K36" s="37"/>
      <c r="L36" s="37"/>
      <c r="M36" s="13" t="s">
        <v>665</v>
      </c>
      <c r="N36" s="209">
        <v>482894.73684210528</v>
      </c>
      <c r="O36" s="93" t="s">
        <v>671</v>
      </c>
      <c r="P36" s="55"/>
      <c r="R36" s="56"/>
      <c r="S36" s="37"/>
      <c r="T36" s="37">
        <v>502000</v>
      </c>
      <c r="U36" s="13" t="s">
        <v>665</v>
      </c>
      <c r="V36" s="209">
        <v>502000</v>
      </c>
      <c r="W36" s="93" t="s">
        <v>672</v>
      </c>
      <c r="X36" s="55"/>
      <c r="Z36" s="56"/>
      <c r="AA36" s="37"/>
      <c r="AB36" s="37"/>
      <c r="AC36" s="13" t="s">
        <v>665</v>
      </c>
      <c r="AD36" s="209">
        <v>293588.15171732148</v>
      </c>
      <c r="AE36" s="93" t="s">
        <v>673</v>
      </c>
      <c r="AF36" s="55"/>
      <c r="AH36" s="56"/>
      <c r="AI36" s="37"/>
      <c r="AJ36" s="37"/>
      <c r="AK36" s="13" t="s">
        <v>665</v>
      </c>
      <c r="AL36" s="209">
        <v>197142.85714285713</v>
      </c>
      <c r="AM36" s="93" t="s">
        <v>681</v>
      </c>
      <c r="AN36" s="55"/>
      <c r="AP36" s="56"/>
      <c r="AQ36" s="37"/>
      <c r="AR36" s="37"/>
      <c r="AS36" s="13" t="s">
        <v>665</v>
      </c>
      <c r="AT36" s="209">
        <v>444419</v>
      </c>
      <c r="AU36" s="93" t="s">
        <v>682</v>
      </c>
      <c r="AV36" s="55"/>
      <c r="AX36" s="56"/>
      <c r="AY36" s="37"/>
      <c r="AZ36" s="37"/>
      <c r="BA36" s="13"/>
      <c r="BB36" s="79"/>
      <c r="BC36" s="93"/>
      <c r="BD36" s="55"/>
    </row>
    <row r="37" spans="2:56" x14ac:dyDescent="0.3">
      <c r="B37" s="56"/>
      <c r="C37" s="37"/>
      <c r="D37" s="37"/>
      <c r="E37" s="13"/>
      <c r="F37" s="209"/>
      <c r="G37" s="93"/>
      <c r="H37" s="55"/>
      <c r="J37" s="56"/>
      <c r="K37" s="37"/>
      <c r="L37" s="37"/>
      <c r="M37" s="13" t="s">
        <v>601</v>
      </c>
      <c r="N37" s="209">
        <v>334210.5263157895</v>
      </c>
      <c r="O37" s="93" t="s">
        <v>671</v>
      </c>
      <c r="P37" s="55"/>
      <c r="R37" s="56"/>
      <c r="S37" s="37"/>
      <c r="T37" s="37">
        <v>500000</v>
      </c>
      <c r="U37" s="13" t="s">
        <v>601</v>
      </c>
      <c r="V37" s="209">
        <v>500000</v>
      </c>
      <c r="W37" s="93" t="s">
        <v>672</v>
      </c>
      <c r="X37" s="55"/>
      <c r="Z37" s="56"/>
      <c r="AA37" s="37"/>
      <c r="AB37" s="37"/>
      <c r="AC37" s="13" t="s">
        <v>601</v>
      </c>
      <c r="AD37" s="209">
        <v>535833.38342048496</v>
      </c>
      <c r="AE37" s="93" t="s">
        <v>673</v>
      </c>
      <c r="AF37" s="55"/>
      <c r="AH37" s="56"/>
      <c r="AI37" s="37"/>
      <c r="AJ37" s="37"/>
      <c r="AK37" s="13" t="s">
        <v>601</v>
      </c>
      <c r="AL37" s="209">
        <v>182857.14285714287</v>
      </c>
      <c r="AM37" s="93" t="s">
        <v>681</v>
      </c>
      <c r="AN37" s="55"/>
      <c r="AP37" s="56"/>
      <c r="AQ37" s="37"/>
      <c r="AR37" s="37"/>
      <c r="AS37" s="13" t="s">
        <v>601</v>
      </c>
      <c r="AT37" s="209">
        <v>63488</v>
      </c>
      <c r="AU37" s="93" t="s">
        <v>682</v>
      </c>
      <c r="AV37" s="55"/>
      <c r="AX37" s="56"/>
      <c r="AY37" s="37"/>
      <c r="AZ37" s="37"/>
      <c r="BA37" s="13"/>
      <c r="BB37" s="79"/>
      <c r="BC37" s="93"/>
      <c r="BD37" s="55"/>
    </row>
    <row r="38" spans="2:56" x14ac:dyDescent="0.3">
      <c r="B38" s="56"/>
      <c r="C38" s="37"/>
      <c r="D38" s="37"/>
      <c r="E38" s="13"/>
      <c r="F38" s="209"/>
      <c r="G38" s="93"/>
      <c r="H38" s="55"/>
      <c r="J38" s="56"/>
      <c r="K38" s="37"/>
      <c r="L38" s="37"/>
      <c r="M38" s="13" t="s">
        <v>621</v>
      </c>
      <c r="N38" s="209">
        <v>65131.578947368427</v>
      </c>
      <c r="O38" s="93" t="s">
        <v>671</v>
      </c>
      <c r="P38" s="55"/>
      <c r="R38" s="56"/>
      <c r="S38" s="37"/>
      <c r="T38" s="37">
        <v>65131.578947368427</v>
      </c>
      <c r="U38" s="13" t="s">
        <v>621</v>
      </c>
      <c r="V38" s="209">
        <v>65131.578947368427</v>
      </c>
      <c r="W38" s="93" t="s">
        <v>672</v>
      </c>
      <c r="X38" s="55"/>
      <c r="Z38" s="56"/>
      <c r="AA38" s="37"/>
      <c r="AB38" s="37"/>
      <c r="AC38" s="13" t="s">
        <v>621</v>
      </c>
      <c r="AD38" s="209">
        <v>3111.6921220701797</v>
      </c>
      <c r="AE38" s="93" t="s">
        <v>673</v>
      </c>
      <c r="AF38" s="55"/>
      <c r="AH38" s="56"/>
      <c r="AI38" s="37"/>
      <c r="AJ38" s="37"/>
      <c r="AK38" s="13" t="s">
        <v>621</v>
      </c>
      <c r="AL38" s="209">
        <v>31428.571428571428</v>
      </c>
      <c r="AM38" s="93" t="s">
        <v>681</v>
      </c>
      <c r="AN38" s="55"/>
      <c r="AP38" s="56"/>
      <c r="AQ38" s="37"/>
      <c r="AR38" s="37"/>
      <c r="AS38" s="13" t="s">
        <v>621</v>
      </c>
      <c r="AT38" s="209">
        <v>75032</v>
      </c>
      <c r="AU38" s="93" t="s">
        <v>682</v>
      </c>
      <c r="AV38" s="55"/>
      <c r="AX38" s="56"/>
      <c r="AY38" s="37"/>
      <c r="AZ38" s="37"/>
      <c r="BA38" s="13"/>
      <c r="BB38" s="79"/>
      <c r="BC38" s="93"/>
      <c r="BD38" s="55"/>
    </row>
    <row r="39" spans="2:56" x14ac:dyDescent="0.3">
      <c r="B39" s="56"/>
      <c r="C39" s="37"/>
      <c r="D39" s="37"/>
      <c r="E39" s="13"/>
      <c r="F39" s="209"/>
      <c r="G39" s="93"/>
      <c r="H39" s="55"/>
      <c r="J39" s="56"/>
      <c r="K39" s="37"/>
      <c r="L39" s="37"/>
      <c r="M39" s="13" t="s">
        <v>628</v>
      </c>
      <c r="N39" s="209">
        <v>42631.57894736842</v>
      </c>
      <c r="O39" s="93" t="s">
        <v>671</v>
      </c>
      <c r="P39" s="55"/>
      <c r="R39" s="56"/>
      <c r="S39" s="37"/>
      <c r="T39" s="37">
        <v>52631.578947368398</v>
      </c>
      <c r="U39" s="13" t="s">
        <v>628</v>
      </c>
      <c r="V39" s="209">
        <v>52631.578947368398</v>
      </c>
      <c r="W39" s="93" t="s">
        <v>672</v>
      </c>
      <c r="X39" s="55"/>
      <c r="Z39" s="56"/>
      <c r="AA39" s="37"/>
      <c r="AB39" s="37"/>
      <c r="AC39" s="13" t="s">
        <v>628</v>
      </c>
      <c r="AD39" s="209">
        <v>6161.1504016989556</v>
      </c>
      <c r="AE39" s="93" t="s">
        <v>673</v>
      </c>
      <c r="AF39" s="55"/>
      <c r="AH39" s="56"/>
      <c r="AI39" s="37"/>
      <c r="AJ39" s="37"/>
      <c r="AK39" s="13" t="s">
        <v>628</v>
      </c>
      <c r="AL39" s="209">
        <v>25714.285714285714</v>
      </c>
      <c r="AM39" s="93" t="s">
        <v>681</v>
      </c>
      <c r="AN39" s="55"/>
      <c r="AP39" s="56"/>
      <c r="AQ39" s="37"/>
      <c r="AR39" s="37"/>
      <c r="AS39" s="13" t="s">
        <v>628</v>
      </c>
      <c r="AT39" s="209">
        <v>6926</v>
      </c>
      <c r="AU39" s="93" t="s">
        <v>682</v>
      </c>
      <c r="AV39" s="55"/>
      <c r="AX39" s="56"/>
      <c r="AY39" s="37"/>
      <c r="AZ39" s="37"/>
      <c r="BA39" s="13"/>
      <c r="BB39" s="79"/>
      <c r="BC39" s="93"/>
      <c r="BD39" s="55"/>
    </row>
    <row r="40" spans="2:56" x14ac:dyDescent="0.3">
      <c r="B40" s="56"/>
      <c r="C40" s="37"/>
      <c r="D40" s="37"/>
      <c r="E40" s="13"/>
      <c r="F40" s="209"/>
      <c r="G40" s="93"/>
      <c r="H40" s="55"/>
      <c r="J40" s="56"/>
      <c r="K40" s="37"/>
      <c r="L40" s="37"/>
      <c r="M40" s="13" t="s">
        <v>666</v>
      </c>
      <c r="N40" s="209">
        <v>75684.210526315786</v>
      </c>
      <c r="O40" s="93" t="s">
        <v>671</v>
      </c>
      <c r="P40" s="55"/>
      <c r="R40" s="56"/>
      <c r="S40" s="37"/>
      <c r="T40" s="37">
        <v>75684.210526315786</v>
      </c>
      <c r="U40" s="13" t="s">
        <v>666</v>
      </c>
      <c r="V40" s="209">
        <v>75684.210526315786</v>
      </c>
      <c r="W40" s="93" t="s">
        <v>672</v>
      </c>
      <c r="X40" s="55"/>
      <c r="Z40" s="56"/>
      <c r="AA40" s="37"/>
      <c r="AB40" s="37"/>
      <c r="AC40" s="13" t="s">
        <v>666</v>
      </c>
      <c r="AD40" s="209">
        <v>3111.6921220701797</v>
      </c>
      <c r="AE40" s="93" t="s">
        <v>673</v>
      </c>
      <c r="AF40" s="55"/>
      <c r="AH40" s="56"/>
      <c r="AI40" s="37"/>
      <c r="AJ40" s="37"/>
      <c r="AK40" s="13" t="s">
        <v>666</v>
      </c>
      <c r="AL40" s="209">
        <v>23428.571428571428</v>
      </c>
      <c r="AM40" s="93" t="s">
        <v>681</v>
      </c>
      <c r="AN40" s="55"/>
      <c r="AP40" s="56"/>
      <c r="AQ40" s="37"/>
      <c r="AR40" s="37"/>
      <c r="AS40" s="13" t="s">
        <v>666</v>
      </c>
      <c r="AT40" s="209">
        <v>80842</v>
      </c>
      <c r="AU40" s="93" t="s">
        <v>682</v>
      </c>
      <c r="AV40" s="55"/>
      <c r="AX40" s="56"/>
      <c r="AY40" s="37"/>
      <c r="AZ40" s="37"/>
      <c r="BA40" s="13"/>
      <c r="BB40" s="79"/>
      <c r="BC40" s="93"/>
      <c r="BD40" s="55"/>
    </row>
    <row r="41" spans="2:56" x14ac:dyDescent="0.3">
      <c r="B41" s="56"/>
      <c r="C41" s="37"/>
      <c r="D41" s="37"/>
      <c r="E41" s="13"/>
      <c r="F41" s="209"/>
      <c r="G41" s="93"/>
      <c r="H41" s="55"/>
      <c r="J41" s="56"/>
      <c r="K41" s="37"/>
      <c r="L41" s="37"/>
      <c r="M41" s="13" t="s">
        <v>639</v>
      </c>
      <c r="N41" s="209">
        <v>12500</v>
      </c>
      <c r="O41" s="93" t="s">
        <v>671</v>
      </c>
      <c r="P41" s="55"/>
      <c r="R41" s="56"/>
      <c r="S41" s="37"/>
      <c r="T41" s="37">
        <v>40925</v>
      </c>
      <c r="U41" s="13" t="s">
        <v>639</v>
      </c>
      <c r="V41" s="209">
        <v>40925</v>
      </c>
      <c r="W41" s="93" t="s">
        <v>672</v>
      </c>
      <c r="X41" s="55"/>
      <c r="Z41" s="56"/>
      <c r="AA41" s="37"/>
      <c r="AB41" s="37"/>
      <c r="AC41" s="13" t="s">
        <v>639</v>
      </c>
      <c r="AD41" s="209">
        <v>12446.768488280719</v>
      </c>
      <c r="AE41" s="93" t="s">
        <v>673</v>
      </c>
      <c r="AF41" s="55"/>
      <c r="AH41" s="56"/>
      <c r="AI41" s="37"/>
      <c r="AJ41" s="37"/>
      <c r="AK41" s="13" t="s">
        <v>639</v>
      </c>
      <c r="AL41" s="209">
        <v>34285.714285714283</v>
      </c>
      <c r="AM41" s="93" t="s">
        <v>681</v>
      </c>
      <c r="AN41" s="55"/>
      <c r="AP41" s="56"/>
      <c r="AQ41" s="37"/>
      <c r="AR41" s="37"/>
      <c r="AS41" s="13" t="s">
        <v>639</v>
      </c>
      <c r="AT41" s="209">
        <v>0</v>
      </c>
      <c r="AU41" s="93" t="s">
        <v>682</v>
      </c>
      <c r="AV41" s="55"/>
      <c r="AX41" s="56"/>
      <c r="AY41" s="37"/>
      <c r="AZ41" s="37"/>
      <c r="BA41" s="13"/>
      <c r="BB41" s="79"/>
      <c r="BC41" s="93"/>
      <c r="BD41" s="55"/>
    </row>
    <row r="42" spans="2:56" x14ac:dyDescent="0.3">
      <c r="B42" s="56"/>
      <c r="C42" s="37"/>
      <c r="D42" s="37"/>
      <c r="E42" s="13"/>
      <c r="F42" s="209"/>
      <c r="G42" s="93"/>
      <c r="H42" s="55"/>
      <c r="J42" s="56"/>
      <c r="K42" s="37"/>
      <c r="L42" s="37"/>
      <c r="M42" s="13"/>
      <c r="N42" s="209"/>
      <c r="O42" s="93"/>
      <c r="P42" s="55"/>
      <c r="R42" s="56"/>
      <c r="S42" s="37"/>
      <c r="T42" s="37"/>
      <c r="U42" s="13"/>
      <c r="V42" s="209"/>
      <c r="W42" s="93"/>
      <c r="X42" s="55"/>
      <c r="Z42" s="56"/>
      <c r="AA42" s="37"/>
      <c r="AB42" s="37"/>
      <c r="AC42" s="13"/>
      <c r="AD42" s="209"/>
      <c r="AE42" s="93"/>
      <c r="AF42" s="55"/>
      <c r="AH42" s="56"/>
      <c r="AI42" s="37"/>
      <c r="AJ42" s="37"/>
      <c r="AK42" s="13"/>
      <c r="AL42" s="209"/>
      <c r="AM42" s="93"/>
      <c r="AN42" s="55"/>
      <c r="AP42" s="56"/>
      <c r="AQ42" s="37"/>
      <c r="AR42" s="37"/>
      <c r="AS42" s="13"/>
      <c r="AT42" s="209"/>
      <c r="AU42" s="93"/>
      <c r="AV42" s="55"/>
      <c r="AX42" s="56"/>
      <c r="AY42" s="37"/>
      <c r="AZ42" s="37"/>
      <c r="BA42" s="13"/>
      <c r="BB42" s="79"/>
      <c r="BC42" s="93"/>
      <c r="BD42" s="55"/>
    </row>
    <row r="43" spans="2:56" x14ac:dyDescent="0.3">
      <c r="B43" s="56"/>
      <c r="C43" s="37"/>
      <c r="D43" s="37"/>
      <c r="E43" s="13"/>
      <c r="F43" s="209"/>
      <c r="G43" s="93"/>
      <c r="H43" s="55"/>
      <c r="J43" s="56"/>
      <c r="K43" s="37"/>
      <c r="L43" s="37"/>
      <c r="M43" s="13" t="s">
        <v>667</v>
      </c>
      <c r="N43" s="209">
        <v>157932.5</v>
      </c>
      <c r="O43" s="93" t="s">
        <v>671</v>
      </c>
      <c r="P43" s="55"/>
      <c r="R43" s="56"/>
      <c r="S43" s="37"/>
      <c r="T43" s="37">
        <v>79338.052631578947</v>
      </c>
      <c r="U43" s="13" t="s">
        <v>667</v>
      </c>
      <c r="V43" s="209">
        <v>79338.052631578947</v>
      </c>
      <c r="W43" s="93" t="s">
        <v>672</v>
      </c>
      <c r="X43" s="55"/>
      <c r="Z43" s="56"/>
      <c r="AA43" s="37"/>
      <c r="AB43" s="37"/>
      <c r="AC43" s="13" t="s">
        <v>667</v>
      </c>
      <c r="AD43" s="209">
        <v>62125.555555555547</v>
      </c>
      <c r="AE43" s="93" t="s">
        <v>673</v>
      </c>
      <c r="AF43" s="55"/>
      <c r="AH43" s="56"/>
      <c r="AI43" s="37"/>
      <c r="AJ43" s="37"/>
      <c r="AK43" s="13" t="s">
        <v>667</v>
      </c>
      <c r="AL43" s="209">
        <v>67097.14285714287</v>
      </c>
      <c r="AM43" s="93" t="s">
        <v>681</v>
      </c>
      <c r="AN43" s="55"/>
      <c r="AP43" s="56"/>
      <c r="AQ43" s="37"/>
      <c r="AR43" s="37"/>
      <c r="AS43" s="13" t="s">
        <v>667</v>
      </c>
      <c r="AT43" s="209">
        <v>50651.55</v>
      </c>
      <c r="AU43" s="93" t="s">
        <v>682</v>
      </c>
      <c r="AV43" s="55"/>
      <c r="AX43" s="56"/>
      <c r="AY43" s="37"/>
      <c r="AZ43" s="37"/>
      <c r="BA43" s="13"/>
      <c r="BB43" s="79"/>
      <c r="BC43" s="93"/>
      <c r="BD43" s="55"/>
    </row>
    <row r="44" spans="2:56" ht="28" x14ac:dyDescent="0.3">
      <c r="B44" s="56"/>
      <c r="C44" s="37"/>
      <c r="D44" s="37"/>
      <c r="E44" s="13"/>
      <c r="F44" s="209"/>
      <c r="G44" s="93"/>
      <c r="H44" s="55"/>
      <c r="J44" s="56"/>
      <c r="K44" s="37"/>
      <c r="L44" s="37"/>
      <c r="M44" s="13" t="s">
        <v>668</v>
      </c>
      <c r="N44" s="209">
        <v>132995.78947368421</v>
      </c>
      <c r="O44" s="93" t="s">
        <v>671</v>
      </c>
      <c r="P44" s="55"/>
      <c r="R44" s="56"/>
      <c r="S44" s="37"/>
      <c r="T44" s="37">
        <v>79338.052631578947</v>
      </c>
      <c r="U44" s="13" t="s">
        <v>668</v>
      </c>
      <c r="V44" s="209">
        <v>79338.052631578947</v>
      </c>
      <c r="W44" s="93" t="s">
        <v>672</v>
      </c>
      <c r="X44" s="55"/>
      <c r="Z44" s="56"/>
      <c r="AA44" s="37"/>
      <c r="AB44" s="37"/>
      <c r="AC44" s="13" t="s">
        <v>668</v>
      </c>
      <c r="AD44" s="209">
        <v>79338.052631578947</v>
      </c>
      <c r="AE44" s="93" t="s">
        <v>673</v>
      </c>
      <c r="AF44" s="55"/>
      <c r="AH44" s="56"/>
      <c r="AI44" s="37"/>
      <c r="AJ44" s="37"/>
      <c r="AK44" s="13" t="s">
        <v>668</v>
      </c>
      <c r="AL44" s="209">
        <v>61870.62857142857</v>
      </c>
      <c r="AM44" s="93" t="s">
        <v>681</v>
      </c>
      <c r="AN44" s="55"/>
      <c r="AP44" s="56"/>
      <c r="AQ44" s="37"/>
      <c r="AR44" s="37"/>
      <c r="AS44" s="13" t="s">
        <v>668</v>
      </c>
      <c r="AT44" s="221">
        <f>511431-F44-N44-V44-AD44-AL44</f>
        <v>157888.47669172936</v>
      </c>
      <c r="AU44" s="93" t="s">
        <v>682</v>
      </c>
      <c r="AV44" s="55"/>
      <c r="AX44" s="56"/>
      <c r="AY44" s="37"/>
      <c r="AZ44" s="37"/>
      <c r="BA44" s="13"/>
      <c r="BB44" s="79"/>
      <c r="BC44" s="93"/>
      <c r="BD44" s="55"/>
    </row>
    <row r="45" spans="2:56" ht="14.5" thickBot="1" x14ac:dyDescent="0.35">
      <c r="B45" s="56"/>
      <c r="C45" s="37"/>
      <c r="D45" s="37"/>
      <c r="E45" s="95"/>
      <c r="F45" s="210"/>
      <c r="G45" s="97"/>
      <c r="H45" s="55"/>
      <c r="J45" s="56"/>
      <c r="K45" s="37"/>
      <c r="L45" s="37"/>
      <c r="M45" s="95"/>
      <c r="N45" s="210"/>
      <c r="O45" s="97"/>
      <c r="P45" s="55"/>
      <c r="R45" s="56"/>
      <c r="S45" s="37"/>
      <c r="T45" s="37"/>
      <c r="U45" s="95"/>
      <c r="V45" s="210"/>
      <c r="W45" s="97"/>
      <c r="X45" s="55"/>
      <c r="Z45" s="56"/>
      <c r="AA45" s="37"/>
      <c r="AB45" s="37"/>
      <c r="AC45" s="95"/>
      <c r="AD45" s="210"/>
      <c r="AE45" s="97"/>
      <c r="AF45" s="55"/>
      <c r="AH45" s="56"/>
      <c r="AI45" s="37"/>
      <c r="AJ45" s="37"/>
      <c r="AK45" s="95"/>
      <c r="AL45" s="210"/>
      <c r="AM45" s="97"/>
      <c r="AN45" s="55"/>
      <c r="AP45" s="56"/>
      <c r="AQ45" s="37"/>
      <c r="AR45" s="37"/>
      <c r="AS45" s="95"/>
      <c r="AT45" s="210"/>
      <c r="AU45" s="97"/>
      <c r="AV45" s="55"/>
      <c r="AX45" s="56"/>
      <c r="AY45" s="37"/>
      <c r="AZ45" s="37"/>
      <c r="BA45" s="95"/>
      <c r="BB45" s="96"/>
      <c r="BC45" s="97"/>
      <c r="BD45" s="55"/>
    </row>
    <row r="46" spans="2:56" ht="14.5" thickBot="1" x14ac:dyDescent="0.35">
      <c r="B46" s="56"/>
      <c r="C46" s="37"/>
      <c r="D46" s="37"/>
      <c r="E46" s="100"/>
      <c r="F46" s="211"/>
      <c r="G46" s="99"/>
      <c r="H46" s="55"/>
      <c r="J46" s="56"/>
      <c r="K46" s="37"/>
      <c r="L46" s="37"/>
      <c r="M46" s="100" t="s">
        <v>160</v>
      </c>
      <c r="N46" s="211">
        <f>SUM(N33:N45)</f>
        <v>1953375.6578947369</v>
      </c>
      <c r="O46" s="99"/>
      <c r="P46" s="55"/>
      <c r="R46" s="56"/>
      <c r="S46" s="37"/>
      <c r="T46" s="37"/>
      <c r="U46" s="100" t="s">
        <v>160</v>
      </c>
      <c r="V46" s="211">
        <f>SUM(V33:V45)</f>
        <v>2142127.4210526315</v>
      </c>
      <c r="W46" s="99"/>
      <c r="X46" s="55"/>
      <c r="Z46" s="56"/>
      <c r="AA46" s="37"/>
      <c r="AB46" s="37"/>
      <c r="AC46" s="100" t="s">
        <v>160</v>
      </c>
      <c r="AD46" s="211">
        <f>SUM(AD33:AD45)</f>
        <v>1694602.4970760231</v>
      </c>
      <c r="AE46" s="99"/>
      <c r="AF46" s="55"/>
      <c r="AH46" s="56"/>
      <c r="AI46" s="37"/>
      <c r="AJ46" s="37"/>
      <c r="AK46" s="100" t="s">
        <v>160</v>
      </c>
      <c r="AL46" s="211">
        <f>SUM(AL33:AL45)</f>
        <v>835253.48571428575</v>
      </c>
      <c r="AM46" s="99"/>
      <c r="AN46" s="55"/>
      <c r="AP46" s="56"/>
      <c r="AQ46" s="37"/>
      <c r="AR46" s="37"/>
      <c r="AS46" s="100" t="s">
        <v>160</v>
      </c>
      <c r="AT46" s="211">
        <f>SUM(AT33:AT45)</f>
        <v>879247.02669172944</v>
      </c>
      <c r="AU46" s="99"/>
      <c r="AV46" s="55"/>
      <c r="AX46" s="56"/>
      <c r="AY46" s="37"/>
      <c r="AZ46" s="37"/>
      <c r="BA46" s="100" t="s">
        <v>160</v>
      </c>
      <c r="BB46" s="98">
        <f>SUM(BB33:BB45)</f>
        <v>0</v>
      </c>
      <c r="BC46" s="99"/>
      <c r="BD46" s="55"/>
    </row>
    <row r="47" spans="2:56" x14ac:dyDescent="0.3">
      <c r="B47" s="56"/>
      <c r="C47" s="37"/>
      <c r="D47" s="37"/>
      <c r="E47" s="57"/>
      <c r="F47" s="57"/>
      <c r="G47" s="57"/>
      <c r="H47" s="55"/>
      <c r="J47" s="56"/>
      <c r="K47" s="37"/>
      <c r="L47" s="37"/>
      <c r="M47" s="57"/>
      <c r="N47" s="57"/>
      <c r="O47" s="57"/>
      <c r="P47" s="55"/>
      <c r="R47" s="56"/>
      <c r="S47" s="37"/>
      <c r="T47" s="37"/>
      <c r="U47" s="57"/>
      <c r="V47" s="57"/>
      <c r="W47" s="57"/>
      <c r="X47" s="55"/>
      <c r="Z47" s="56"/>
      <c r="AA47" s="37"/>
      <c r="AB47" s="37"/>
      <c r="AC47" s="57"/>
      <c r="AD47" s="57"/>
      <c r="AE47" s="57"/>
      <c r="AF47" s="55"/>
      <c r="AH47" s="56"/>
      <c r="AI47" s="37"/>
      <c r="AJ47" s="37"/>
      <c r="AK47" s="57"/>
      <c r="AL47" s="57"/>
      <c r="AM47" s="57"/>
      <c r="AN47" s="55"/>
      <c r="AP47" s="56"/>
      <c r="AQ47" s="37"/>
      <c r="AR47" s="37"/>
      <c r="AS47" s="57"/>
      <c r="AT47" s="57"/>
      <c r="AU47" s="57"/>
      <c r="AV47" s="55"/>
      <c r="AX47" s="56"/>
      <c r="AY47" s="37"/>
      <c r="AZ47" s="37"/>
      <c r="BA47" s="57"/>
      <c r="BB47" s="57"/>
      <c r="BC47" s="57"/>
      <c r="BD47" s="55"/>
    </row>
    <row r="48" spans="2:56" ht="34.5" customHeight="1" thickBot="1" x14ac:dyDescent="0.35">
      <c r="B48" s="56"/>
      <c r="C48" s="381"/>
      <c r="D48" s="381"/>
      <c r="E48" s="381"/>
      <c r="F48" s="381"/>
      <c r="G48" s="105"/>
      <c r="H48" s="55"/>
      <c r="J48" s="56"/>
      <c r="K48" s="381"/>
      <c r="L48" s="381"/>
      <c r="M48" s="381"/>
      <c r="N48" s="381"/>
      <c r="O48" s="105"/>
      <c r="P48" s="55"/>
      <c r="R48" s="56"/>
      <c r="S48" s="381" t="s">
        <v>167</v>
      </c>
      <c r="T48" s="381"/>
      <c r="U48" s="381"/>
      <c r="V48" s="381"/>
      <c r="W48" s="105"/>
      <c r="X48" s="55"/>
      <c r="Z48" s="56"/>
      <c r="AA48" s="381" t="s">
        <v>167</v>
      </c>
      <c r="AB48" s="381"/>
      <c r="AC48" s="381"/>
      <c r="AD48" s="381"/>
      <c r="AE48" s="105"/>
      <c r="AF48" s="55"/>
      <c r="AH48" s="56"/>
      <c r="AI48" s="381" t="s">
        <v>167</v>
      </c>
      <c r="AJ48" s="381"/>
      <c r="AK48" s="381"/>
      <c r="AL48" s="381"/>
      <c r="AM48" s="105"/>
      <c r="AN48" s="55"/>
      <c r="AP48" s="56"/>
      <c r="AQ48" s="381" t="s">
        <v>167</v>
      </c>
      <c r="AR48" s="381"/>
      <c r="AS48" s="381"/>
      <c r="AT48" s="381"/>
      <c r="AU48" s="105"/>
      <c r="AV48" s="55"/>
      <c r="AX48" s="56"/>
      <c r="AY48" s="381" t="s">
        <v>167</v>
      </c>
      <c r="AZ48" s="381"/>
      <c r="BA48" s="381"/>
      <c r="BB48" s="381"/>
      <c r="BC48" s="105"/>
      <c r="BD48" s="55"/>
    </row>
    <row r="49" spans="2:56" ht="63.75" customHeight="1" thickBot="1" x14ac:dyDescent="0.35">
      <c r="B49" s="56"/>
      <c r="C49" s="381"/>
      <c r="D49" s="381"/>
      <c r="E49" s="407"/>
      <c r="F49" s="407"/>
      <c r="G49" s="57"/>
      <c r="H49" s="55"/>
      <c r="J49" s="56"/>
      <c r="K49" s="381"/>
      <c r="L49" s="381"/>
      <c r="M49" s="407"/>
      <c r="N49" s="407"/>
      <c r="O49" s="57"/>
      <c r="P49" s="55"/>
      <c r="R49" s="56"/>
      <c r="S49" s="381" t="s">
        <v>109</v>
      </c>
      <c r="T49" s="381"/>
      <c r="U49" s="402" t="s">
        <v>674</v>
      </c>
      <c r="V49" s="403"/>
      <c r="W49" s="57"/>
      <c r="X49" s="55"/>
      <c r="Z49" s="56"/>
      <c r="AA49" s="381" t="s">
        <v>109</v>
      </c>
      <c r="AB49" s="381"/>
      <c r="AC49" s="402" t="s">
        <v>674</v>
      </c>
      <c r="AD49" s="403"/>
      <c r="AE49" s="57"/>
      <c r="AF49" s="55"/>
      <c r="AH49" s="56"/>
      <c r="AI49" s="381" t="s">
        <v>109</v>
      </c>
      <c r="AJ49" s="381"/>
      <c r="AK49" s="402" t="s">
        <v>674</v>
      </c>
      <c r="AL49" s="403"/>
      <c r="AM49" s="57"/>
      <c r="AN49" s="55"/>
      <c r="AP49" s="56"/>
      <c r="AQ49" s="381" t="s">
        <v>109</v>
      </c>
      <c r="AR49" s="381"/>
      <c r="AS49" s="402" t="s">
        <v>674</v>
      </c>
      <c r="AT49" s="403"/>
      <c r="AU49" s="57"/>
      <c r="AV49" s="55"/>
      <c r="AX49" s="56"/>
      <c r="AY49" s="381" t="s">
        <v>109</v>
      </c>
      <c r="AZ49" s="381"/>
      <c r="BA49" s="402" t="s">
        <v>674</v>
      </c>
      <c r="BB49" s="403"/>
      <c r="BC49" s="57"/>
      <c r="BD49" s="55"/>
    </row>
    <row r="50" spans="2:56" ht="14.5" thickBot="1" x14ac:dyDescent="0.35">
      <c r="B50" s="56"/>
      <c r="C50" s="380"/>
      <c r="D50" s="380"/>
      <c r="E50" s="380"/>
      <c r="F50" s="380"/>
      <c r="G50" s="57"/>
      <c r="H50" s="55"/>
      <c r="J50" s="56"/>
      <c r="K50" s="380"/>
      <c r="L50" s="380"/>
      <c r="M50" s="380"/>
      <c r="N50" s="380"/>
      <c r="O50" s="57"/>
      <c r="P50" s="55"/>
      <c r="R50" s="56"/>
      <c r="S50" s="380"/>
      <c r="T50" s="380"/>
      <c r="U50" s="380"/>
      <c r="V50" s="380"/>
      <c r="W50" s="57"/>
      <c r="X50" s="55"/>
      <c r="Z50" s="56"/>
      <c r="AA50" s="380"/>
      <c r="AB50" s="380"/>
      <c r="AC50" s="380"/>
      <c r="AD50" s="380"/>
      <c r="AE50" s="57"/>
      <c r="AF50" s="55"/>
      <c r="AH50" s="56"/>
      <c r="AI50" s="380"/>
      <c r="AJ50" s="380"/>
      <c r="AK50" s="380"/>
      <c r="AL50" s="380"/>
      <c r="AM50" s="57"/>
      <c r="AN50" s="55"/>
      <c r="AP50" s="56"/>
      <c r="AQ50" s="380"/>
      <c r="AR50" s="380"/>
      <c r="AS50" s="380"/>
      <c r="AT50" s="380"/>
      <c r="AU50" s="57"/>
      <c r="AV50" s="55"/>
      <c r="AX50" s="56"/>
      <c r="AY50" s="380"/>
      <c r="AZ50" s="380"/>
      <c r="BA50" s="380"/>
      <c r="BB50" s="380"/>
      <c r="BC50" s="57"/>
      <c r="BD50" s="55"/>
    </row>
    <row r="51" spans="2:56" ht="59.15" customHeight="1" thickBot="1" x14ac:dyDescent="0.35">
      <c r="B51" s="56"/>
      <c r="C51" s="381"/>
      <c r="D51" s="381"/>
      <c r="E51" s="408"/>
      <c r="F51" s="408"/>
      <c r="G51" s="57"/>
      <c r="H51" s="55"/>
      <c r="J51" s="56"/>
      <c r="K51" s="381"/>
      <c r="L51" s="381"/>
      <c r="M51" s="408"/>
      <c r="N51" s="408"/>
      <c r="O51" s="57"/>
      <c r="P51" s="55"/>
      <c r="R51" s="56"/>
      <c r="S51" s="381" t="s">
        <v>110</v>
      </c>
      <c r="T51" s="381"/>
      <c r="U51" s="382">
        <v>0</v>
      </c>
      <c r="V51" s="383"/>
      <c r="W51" s="57"/>
      <c r="X51" s="55"/>
      <c r="Z51" s="56"/>
      <c r="AA51" s="381" t="s">
        <v>110</v>
      </c>
      <c r="AB51" s="381"/>
      <c r="AC51" s="382">
        <v>0</v>
      </c>
      <c r="AD51" s="383"/>
      <c r="AE51" s="57"/>
      <c r="AF51" s="55"/>
      <c r="AH51" s="56"/>
      <c r="AI51" s="381" t="s">
        <v>110</v>
      </c>
      <c r="AJ51" s="381"/>
      <c r="AK51" s="382">
        <v>0</v>
      </c>
      <c r="AL51" s="383"/>
      <c r="AM51" s="57"/>
      <c r="AN51" s="55"/>
      <c r="AP51" s="56"/>
      <c r="AQ51" s="381" t="s">
        <v>110</v>
      </c>
      <c r="AR51" s="381"/>
      <c r="AS51" s="382">
        <v>0</v>
      </c>
      <c r="AT51" s="383"/>
      <c r="AU51" s="57"/>
      <c r="AV51" s="55"/>
      <c r="AX51" s="56"/>
      <c r="AY51" s="381" t="s">
        <v>110</v>
      </c>
      <c r="AZ51" s="381"/>
      <c r="BA51" s="382">
        <v>0</v>
      </c>
      <c r="BB51" s="383"/>
      <c r="BC51" s="57"/>
      <c r="BD51" s="55"/>
    </row>
    <row r="52" spans="2:56" ht="16" customHeight="1" thickBot="1" x14ac:dyDescent="0.35">
      <c r="B52" s="56"/>
      <c r="C52" s="352"/>
      <c r="D52" s="352"/>
      <c r="E52" s="354"/>
      <c r="F52" s="354"/>
      <c r="G52" s="57"/>
      <c r="H52" s="55"/>
      <c r="J52" s="56"/>
      <c r="K52" s="352"/>
      <c r="L52" s="352"/>
      <c r="M52" s="354"/>
      <c r="N52" s="354"/>
      <c r="O52" s="57"/>
      <c r="P52" s="55"/>
      <c r="R52" s="56"/>
      <c r="S52" s="352"/>
      <c r="T52" s="352"/>
      <c r="U52" s="409"/>
      <c r="V52" s="409"/>
      <c r="W52" s="57"/>
      <c r="X52" s="55"/>
      <c r="Z52" s="56"/>
      <c r="AA52" s="352"/>
      <c r="AB52" s="352"/>
      <c r="AC52" s="178"/>
      <c r="AD52" s="178"/>
      <c r="AE52" s="57"/>
      <c r="AF52" s="55"/>
      <c r="AH52" s="56"/>
      <c r="AI52" s="352"/>
      <c r="AJ52" s="352"/>
      <c r="AK52" s="178"/>
      <c r="AL52" s="178"/>
      <c r="AM52" s="57"/>
      <c r="AN52" s="55"/>
      <c r="AP52" s="56"/>
      <c r="AQ52" s="352"/>
      <c r="AR52" s="352"/>
      <c r="AS52" s="178"/>
      <c r="AT52" s="178"/>
      <c r="AU52" s="57"/>
      <c r="AV52" s="55"/>
      <c r="AX52" s="56"/>
      <c r="AY52" s="352"/>
      <c r="AZ52" s="352"/>
      <c r="BA52" s="178"/>
      <c r="BB52" s="178"/>
      <c r="BC52" s="57"/>
      <c r="BD52" s="55"/>
    </row>
    <row r="53" spans="2:56" ht="189" customHeight="1" thickBot="1" x14ac:dyDescent="0.35">
      <c r="B53" s="56"/>
      <c r="C53" s="381"/>
      <c r="D53" s="381"/>
      <c r="E53" s="416"/>
      <c r="F53" s="416"/>
      <c r="G53" s="57"/>
      <c r="H53" s="55"/>
      <c r="J53" s="56"/>
      <c r="K53" s="381"/>
      <c r="L53" s="381"/>
      <c r="M53" s="416"/>
      <c r="N53" s="416"/>
      <c r="O53" s="57"/>
      <c r="P53" s="55"/>
      <c r="R53" s="56"/>
      <c r="S53" s="381" t="s">
        <v>111</v>
      </c>
      <c r="T53" s="381"/>
      <c r="U53" s="384" t="s">
        <v>675</v>
      </c>
      <c r="V53" s="385"/>
      <c r="W53" s="57"/>
      <c r="X53" s="55"/>
      <c r="Z53" s="56"/>
      <c r="AA53" s="381" t="s">
        <v>111</v>
      </c>
      <c r="AB53" s="381"/>
      <c r="AC53" s="384" t="s">
        <v>675</v>
      </c>
      <c r="AD53" s="385"/>
      <c r="AE53" s="57"/>
      <c r="AF53" s="55"/>
      <c r="AH53" s="56"/>
      <c r="AI53" s="381" t="s">
        <v>111</v>
      </c>
      <c r="AJ53" s="381"/>
      <c r="AK53" s="384" t="s">
        <v>675</v>
      </c>
      <c r="AL53" s="385"/>
      <c r="AM53" s="57"/>
      <c r="AN53" s="55"/>
      <c r="AP53" s="56"/>
      <c r="AQ53" s="381" t="s">
        <v>111</v>
      </c>
      <c r="AR53" s="381"/>
      <c r="AS53" s="384" t="s">
        <v>675</v>
      </c>
      <c r="AT53" s="385"/>
      <c r="AU53" s="57"/>
      <c r="AV53" s="55"/>
      <c r="AX53" s="56"/>
      <c r="AY53" s="381" t="s">
        <v>111</v>
      </c>
      <c r="AZ53" s="381"/>
      <c r="BA53" s="384" t="s">
        <v>675</v>
      </c>
      <c r="BB53" s="385"/>
      <c r="BC53" s="57"/>
      <c r="BD53" s="55"/>
    </row>
    <row r="54" spans="2:56" x14ac:dyDescent="0.3">
      <c r="B54" s="56"/>
      <c r="C54" s="37"/>
      <c r="D54" s="37"/>
      <c r="E54" s="57"/>
      <c r="F54" s="57"/>
      <c r="G54" s="57"/>
      <c r="H54" s="55"/>
      <c r="J54" s="56"/>
      <c r="K54" s="37"/>
      <c r="L54" s="37"/>
      <c r="M54" s="57"/>
      <c r="N54" s="57"/>
      <c r="O54" s="57"/>
      <c r="P54" s="55"/>
      <c r="R54" s="56"/>
      <c r="S54" s="37"/>
      <c r="T54" s="37"/>
      <c r="U54" s="57"/>
      <c r="V54" s="57"/>
      <c r="W54" s="57"/>
      <c r="X54" s="55"/>
      <c r="Z54" s="56"/>
      <c r="AA54" s="37"/>
      <c r="AB54" s="37"/>
      <c r="AC54" s="57"/>
      <c r="AD54" s="57"/>
      <c r="AE54" s="57"/>
      <c r="AF54" s="55"/>
      <c r="AH54" s="56"/>
      <c r="AI54" s="37"/>
      <c r="AJ54" s="37"/>
      <c r="AK54" s="57"/>
      <c r="AL54" s="57"/>
      <c r="AM54" s="57"/>
      <c r="AN54" s="55"/>
      <c r="AP54" s="56"/>
      <c r="AQ54" s="37"/>
      <c r="AR54" s="37"/>
      <c r="AS54" s="57"/>
      <c r="AT54" s="57"/>
      <c r="AU54" s="57"/>
      <c r="AV54" s="55"/>
      <c r="AX54" s="56"/>
      <c r="AY54" s="37"/>
      <c r="AZ54" s="37"/>
      <c r="BA54" s="57"/>
      <c r="BB54" s="57"/>
      <c r="BC54" s="57"/>
      <c r="BD54" s="55"/>
    </row>
    <row r="55" spans="2:56" ht="14.5" thickBot="1" x14ac:dyDescent="0.35">
      <c r="B55" s="58"/>
      <c r="C55" s="386"/>
      <c r="D55" s="386"/>
      <c r="E55" s="59"/>
      <c r="F55" s="42"/>
      <c r="G55" s="42"/>
      <c r="H55" s="60"/>
      <c r="J55" s="58"/>
      <c r="K55" s="386"/>
      <c r="L55" s="386"/>
      <c r="M55" s="59"/>
      <c r="N55" s="42"/>
      <c r="O55" s="42"/>
      <c r="P55" s="60"/>
      <c r="R55" s="58"/>
      <c r="S55" s="386"/>
      <c r="T55" s="386"/>
      <c r="U55" s="59"/>
      <c r="V55" s="42"/>
      <c r="W55" s="42"/>
      <c r="X55" s="60"/>
      <c r="Z55" s="58"/>
      <c r="AA55" s="386"/>
      <c r="AB55" s="386"/>
      <c r="AC55" s="59"/>
      <c r="AD55" s="42"/>
      <c r="AE55" s="42"/>
      <c r="AF55" s="60"/>
      <c r="AH55" s="58"/>
      <c r="AI55" s="386"/>
      <c r="AJ55" s="386"/>
      <c r="AK55" s="59"/>
      <c r="AL55" s="42"/>
      <c r="AM55" s="42"/>
      <c r="AN55" s="60"/>
      <c r="AP55" s="58"/>
      <c r="AQ55" s="386"/>
      <c r="AR55" s="386"/>
      <c r="AS55" s="59"/>
      <c r="AT55" s="42"/>
      <c r="AU55" s="42"/>
      <c r="AV55" s="60"/>
      <c r="AX55" s="58"/>
      <c r="AY55" s="386"/>
      <c r="AZ55" s="386"/>
      <c r="BA55" s="59"/>
      <c r="BB55" s="42"/>
      <c r="BC55" s="42"/>
      <c r="BD55" s="60"/>
    </row>
    <row r="56" spans="2:56" s="14" customFormat="1" ht="65.150000000000006" customHeight="1" x14ac:dyDescent="0.3">
      <c r="B56" s="353"/>
      <c r="C56" s="410"/>
      <c r="D56" s="410"/>
      <c r="E56" s="411"/>
      <c r="F56" s="411"/>
      <c r="G56" s="8"/>
    </row>
    <row r="57" spans="2:56" ht="59.25" customHeight="1" x14ac:dyDescent="0.3">
      <c r="B57" s="353"/>
      <c r="C57" s="415"/>
      <c r="D57" s="415"/>
      <c r="E57" s="415"/>
      <c r="F57" s="415"/>
      <c r="G57" s="415"/>
    </row>
    <row r="58" spans="2:56" ht="50.15" customHeight="1" x14ac:dyDescent="0.3">
      <c r="B58" s="353"/>
      <c r="C58" s="412"/>
      <c r="D58" s="412"/>
      <c r="E58" s="414"/>
      <c r="F58" s="414"/>
      <c r="G58" s="8"/>
    </row>
    <row r="59" spans="2:56" ht="100.4" customHeight="1" x14ac:dyDescent="0.3">
      <c r="B59" s="353"/>
      <c r="C59" s="412"/>
      <c r="D59" s="412"/>
      <c r="E59" s="413"/>
      <c r="F59" s="413"/>
      <c r="G59" s="8"/>
    </row>
    <row r="60" spans="2:56" x14ac:dyDescent="0.3">
      <c r="B60" s="353"/>
      <c r="C60" s="353"/>
      <c r="D60" s="353"/>
      <c r="E60" s="8"/>
      <c r="F60" s="8"/>
      <c r="G60" s="8"/>
    </row>
    <row r="61" spans="2:56" x14ac:dyDescent="0.3">
      <c r="B61" s="353"/>
      <c r="C61" s="410"/>
      <c r="D61" s="410"/>
      <c r="E61" s="8"/>
      <c r="F61" s="8"/>
      <c r="G61" s="8"/>
    </row>
    <row r="62" spans="2:56" ht="50.15" customHeight="1" x14ac:dyDescent="0.3">
      <c r="B62" s="353"/>
      <c r="C62" s="410"/>
      <c r="D62" s="410"/>
      <c r="E62" s="413"/>
      <c r="F62" s="413"/>
      <c r="G62" s="8"/>
    </row>
    <row r="63" spans="2:56" ht="100.4" customHeight="1" x14ac:dyDescent="0.3">
      <c r="B63" s="353"/>
      <c r="C63" s="412"/>
      <c r="D63" s="412"/>
      <c r="E63" s="413"/>
      <c r="F63" s="413"/>
      <c r="G63" s="8"/>
    </row>
    <row r="64" spans="2:56" x14ac:dyDescent="0.3">
      <c r="B64" s="353"/>
      <c r="C64" s="15"/>
      <c r="D64" s="353"/>
      <c r="E64" s="16"/>
      <c r="F64" s="8"/>
      <c r="G64" s="8"/>
    </row>
    <row r="65" spans="2:7" x14ac:dyDescent="0.3">
      <c r="B65" s="353"/>
      <c r="C65" s="15"/>
      <c r="D65" s="15"/>
      <c r="E65" s="16"/>
      <c r="F65" s="16"/>
      <c r="G65" s="7"/>
    </row>
    <row r="66" spans="2:7" x14ac:dyDescent="0.3">
      <c r="E66" s="17"/>
      <c r="F66" s="17"/>
    </row>
    <row r="67" spans="2:7" x14ac:dyDescent="0.3">
      <c r="E67" s="17"/>
      <c r="F67" s="17"/>
    </row>
  </sheetData>
  <mergeCells count="188">
    <mergeCell ref="AI55:AJ55"/>
    <mergeCell ref="AI50:AL50"/>
    <mergeCell ref="AI51:AJ51"/>
    <mergeCell ref="AK51:AL51"/>
    <mergeCell ref="AI53:AJ53"/>
    <mergeCell ref="AK53:AL53"/>
    <mergeCell ref="AI16:AJ16"/>
    <mergeCell ref="AI31:AJ31"/>
    <mergeCell ref="AI32:AJ32"/>
    <mergeCell ref="AI48:AL48"/>
    <mergeCell ref="AI49:AJ49"/>
    <mergeCell ref="AK49:AL49"/>
    <mergeCell ref="AA53:AB53"/>
    <mergeCell ref="AC53:AD53"/>
    <mergeCell ref="AA55:AB55"/>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8:AD48"/>
    <mergeCell ref="AA49:AB49"/>
    <mergeCell ref="AC49:AD49"/>
    <mergeCell ref="AA50:AD50"/>
    <mergeCell ref="AA51:AB51"/>
    <mergeCell ref="AC51:AD51"/>
    <mergeCell ref="AA13:AD13"/>
    <mergeCell ref="AA15:AB15"/>
    <mergeCell ref="AA16:AB16"/>
    <mergeCell ref="AA31:AB31"/>
    <mergeCell ref="AA32:AB32"/>
    <mergeCell ref="AA9:AB9"/>
    <mergeCell ref="AC9:AD9"/>
    <mergeCell ref="AA10:AB10"/>
    <mergeCell ref="AC10:AD10"/>
    <mergeCell ref="AA12:AB12"/>
    <mergeCell ref="AC12:AD12"/>
    <mergeCell ref="AA3:AE3"/>
    <mergeCell ref="Z4:AD4"/>
    <mergeCell ref="AA5:AD5"/>
    <mergeCell ref="AA7:AB7"/>
    <mergeCell ref="AA8:AD8"/>
    <mergeCell ref="S55:T55"/>
    <mergeCell ref="C56:D56"/>
    <mergeCell ref="E56:F56"/>
    <mergeCell ref="C63:D63"/>
    <mergeCell ref="E63:F63"/>
    <mergeCell ref="C58:D58"/>
    <mergeCell ref="E58:F58"/>
    <mergeCell ref="C59:D59"/>
    <mergeCell ref="E59:F59"/>
    <mergeCell ref="C61:D61"/>
    <mergeCell ref="C62:D62"/>
    <mergeCell ref="E62:F62"/>
    <mergeCell ref="C57:G57"/>
    <mergeCell ref="C53:D53"/>
    <mergeCell ref="E53:F53"/>
    <mergeCell ref="K53:L53"/>
    <mergeCell ref="M53:N53"/>
    <mergeCell ref="C55:D55"/>
    <mergeCell ref="K55:L55"/>
    <mergeCell ref="S53:T53"/>
    <mergeCell ref="U53:V53"/>
    <mergeCell ref="C50:F50"/>
    <mergeCell ref="K50:N50"/>
    <mergeCell ref="S50:V50"/>
    <mergeCell ref="C51:D51"/>
    <mergeCell ref="E51:F51"/>
    <mergeCell ref="K51:L51"/>
    <mergeCell ref="M51:N51"/>
    <mergeCell ref="S51:T51"/>
    <mergeCell ref="U51:V51"/>
    <mergeCell ref="U52:V52"/>
    <mergeCell ref="U49:V49"/>
    <mergeCell ref="C32:D32"/>
    <mergeCell ref="K32:L32"/>
    <mergeCell ref="S32:T32"/>
    <mergeCell ref="C48:F48"/>
    <mergeCell ref="K48:N48"/>
    <mergeCell ref="S48:V48"/>
    <mergeCell ref="C49:D49"/>
    <mergeCell ref="E49:F49"/>
    <mergeCell ref="K49:L49"/>
    <mergeCell ref="M49:N49"/>
    <mergeCell ref="S49:T49"/>
    <mergeCell ref="C16:D16"/>
    <mergeCell ref="K16:L16"/>
    <mergeCell ref="S16:T16"/>
    <mergeCell ref="C31:D31"/>
    <mergeCell ref="K31:L31"/>
    <mergeCell ref="S31:T31"/>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 ref="AQ3:AU3"/>
    <mergeCell ref="AP4:AT4"/>
    <mergeCell ref="AQ5:AT5"/>
    <mergeCell ref="AQ7:AR7"/>
    <mergeCell ref="AQ8:AT8"/>
    <mergeCell ref="AQ9:AR9"/>
    <mergeCell ref="AS9:AT9"/>
    <mergeCell ref="AQ10:AR10"/>
    <mergeCell ref="AS10:AT10"/>
    <mergeCell ref="AQ12:AR12"/>
    <mergeCell ref="AS12:AT12"/>
    <mergeCell ref="AQ13:AT13"/>
    <mergeCell ref="AQ15:AR15"/>
    <mergeCell ref="AQ16:AR16"/>
    <mergeCell ref="AQ31:AR31"/>
    <mergeCell ref="AQ32:AR32"/>
    <mergeCell ref="AQ48:AT48"/>
    <mergeCell ref="AQ49:AR49"/>
    <mergeCell ref="AS49:AT49"/>
    <mergeCell ref="AY12:AZ12"/>
    <mergeCell ref="BA12:BB12"/>
    <mergeCell ref="AY13:BB13"/>
    <mergeCell ref="AY15:AZ15"/>
    <mergeCell ref="AY16:AZ16"/>
    <mergeCell ref="AY31:AZ31"/>
    <mergeCell ref="AY32:AZ32"/>
    <mergeCell ref="AY48:BB48"/>
    <mergeCell ref="AY49:AZ49"/>
    <mergeCell ref="BA49:BB49"/>
    <mergeCell ref="AY3:BC3"/>
    <mergeCell ref="AX4:BB4"/>
    <mergeCell ref="AY5:BB5"/>
    <mergeCell ref="AY7:AZ7"/>
    <mergeCell ref="AY8:BB8"/>
    <mergeCell ref="AY9:AZ9"/>
    <mergeCell ref="BA9:BB9"/>
    <mergeCell ref="AY10:AZ10"/>
    <mergeCell ref="BA10:BB10"/>
    <mergeCell ref="AY50:BB50"/>
    <mergeCell ref="AY51:AZ51"/>
    <mergeCell ref="BA51:BB51"/>
    <mergeCell ref="AY53:AZ53"/>
    <mergeCell ref="BA53:BB53"/>
    <mergeCell ref="AY55:AZ55"/>
    <mergeCell ref="AQ50:AT50"/>
    <mergeCell ref="AQ51:AR51"/>
    <mergeCell ref="AS51:AT51"/>
    <mergeCell ref="AQ53:AR53"/>
    <mergeCell ref="AS53:AT53"/>
    <mergeCell ref="AQ55:AR55"/>
  </mergeCells>
  <dataValidations count="2">
    <dataValidation type="list" allowBlank="1" showInputMessage="1" showErrorMessage="1" sqref="E62" xr:uid="{6DFB340A-EC6A-49BE-ADE7-5D7CEAA82B7B}">
      <formula1>$J$68:$J$69</formula1>
    </dataValidation>
    <dataValidation type="whole" allowBlank="1" showInputMessage="1" showErrorMessage="1" sqref="E58 E51:E52 BA51:BA52 M51:M52 BA9 U51:U52 U9 AC51:AC52 AC9 AK51:AK52 M9 AS51:AS52 AS9" xr:uid="{7DEBC898-635F-49A6-BE52-393765388814}">
      <formula1>-999999999</formula1>
      <formula2>999999999</formula2>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6"/>
  <sheetViews>
    <sheetView tabSelected="1" zoomScaleNormal="100" workbookViewId="0">
      <selection activeCell="I10" sqref="I10"/>
    </sheetView>
  </sheetViews>
  <sheetFormatPr defaultColWidth="8.81640625" defaultRowHeight="14.5" x14ac:dyDescent="0.35"/>
  <cols>
    <col min="1" max="2" width="1.81640625" customWidth="1"/>
    <col min="3" max="3" width="22.81640625" customWidth="1"/>
    <col min="4" max="4" width="31.453125" customWidth="1"/>
    <col min="5" max="5" width="22.81640625" customWidth="1"/>
    <col min="6" max="6" width="26.1796875" customWidth="1"/>
    <col min="7" max="7" width="6.453125" customWidth="1"/>
    <col min="8" max="8" width="1.453125" customWidth="1"/>
    <col min="9" max="9" width="17.54296875" customWidth="1"/>
  </cols>
  <sheetData>
    <row r="1" spans="2:9" ht="15" thickBot="1" x14ac:dyDescent="0.4"/>
    <row r="2" spans="2:9" ht="15" thickBot="1" x14ac:dyDescent="0.4">
      <c r="B2" s="63"/>
      <c r="C2" s="64"/>
      <c r="D2" s="64"/>
      <c r="E2" s="64"/>
      <c r="F2" s="64"/>
      <c r="G2" s="65"/>
    </row>
    <row r="3" spans="2:9" ht="20.5" thickBot="1" x14ac:dyDescent="0.45">
      <c r="B3" s="66"/>
      <c r="C3" s="418" t="s">
        <v>116</v>
      </c>
      <c r="D3" s="419"/>
      <c r="E3" s="419"/>
      <c r="F3" s="420"/>
      <c r="G3" s="44"/>
    </row>
    <row r="4" spans="2:9" x14ac:dyDescent="0.35">
      <c r="B4" s="404"/>
      <c r="C4" s="421"/>
      <c r="D4" s="421"/>
      <c r="E4" s="421"/>
      <c r="F4" s="421"/>
      <c r="G4" s="44"/>
    </row>
    <row r="5" spans="2:9" x14ac:dyDescent="0.35">
      <c r="B5" s="45"/>
      <c r="C5" s="430"/>
      <c r="D5" s="430"/>
      <c r="E5" s="430"/>
      <c r="F5" s="430"/>
      <c r="G5" s="44"/>
    </row>
    <row r="6" spans="2:9" x14ac:dyDescent="0.35">
      <c r="B6" s="45"/>
      <c r="C6" s="46"/>
      <c r="D6" s="47"/>
      <c r="E6" s="46"/>
      <c r="F6" s="47"/>
      <c r="G6" s="44"/>
    </row>
    <row r="7" spans="2:9" x14ac:dyDescent="0.35">
      <c r="B7" s="45"/>
      <c r="C7" s="417" t="s">
        <v>125</v>
      </c>
      <c r="D7" s="417"/>
      <c r="E7" s="48"/>
      <c r="F7" s="47"/>
      <c r="G7" s="44"/>
    </row>
    <row r="8" spans="2:9" ht="15" thickBot="1" x14ac:dyDescent="0.4">
      <c r="B8" s="45"/>
      <c r="C8" s="422" t="s">
        <v>714</v>
      </c>
      <c r="D8" s="422"/>
      <c r="E8" s="422"/>
      <c r="F8" s="422"/>
      <c r="G8" s="44"/>
    </row>
    <row r="9" spans="2:9" ht="15" thickBot="1" x14ac:dyDescent="0.4">
      <c r="B9" s="45"/>
      <c r="C9" s="22" t="s">
        <v>127</v>
      </c>
      <c r="D9" s="23" t="s">
        <v>126</v>
      </c>
      <c r="E9" s="431" t="s">
        <v>156</v>
      </c>
      <c r="F9" s="432"/>
      <c r="G9" s="44"/>
    </row>
    <row r="10" spans="2:9" ht="98" x14ac:dyDescent="0.35">
      <c r="B10" s="45"/>
      <c r="C10" s="202" t="s">
        <v>643</v>
      </c>
      <c r="D10" s="365" t="s">
        <v>923</v>
      </c>
      <c r="E10" s="447" t="s">
        <v>716</v>
      </c>
      <c r="F10" s="448"/>
      <c r="G10" s="44"/>
      <c r="I10" s="366"/>
    </row>
    <row r="11" spans="2:9" ht="84" x14ac:dyDescent="0.35">
      <c r="B11" s="45"/>
      <c r="C11" s="203" t="s">
        <v>644</v>
      </c>
      <c r="D11" s="203" t="s">
        <v>923</v>
      </c>
      <c r="E11" s="449" t="s">
        <v>645</v>
      </c>
      <c r="F11" s="450"/>
      <c r="G11" s="44"/>
    </row>
    <row r="12" spans="2:9" ht="70" x14ac:dyDescent="0.35">
      <c r="B12" s="45"/>
      <c r="C12" s="203" t="s">
        <v>646</v>
      </c>
      <c r="D12" s="203" t="s">
        <v>923</v>
      </c>
      <c r="E12" s="449" t="s">
        <v>652</v>
      </c>
      <c r="F12" s="450"/>
      <c r="G12" s="44"/>
    </row>
    <row r="13" spans="2:9" ht="234" customHeight="1" x14ac:dyDescent="0.35">
      <c r="B13" s="45"/>
      <c r="C13" s="203" t="s">
        <v>647</v>
      </c>
      <c r="D13" s="203" t="s">
        <v>923</v>
      </c>
      <c r="E13" s="451" t="s">
        <v>648</v>
      </c>
      <c r="F13" s="452"/>
      <c r="G13" s="44"/>
    </row>
    <row r="14" spans="2:9" ht="84" x14ac:dyDescent="0.35">
      <c r="B14" s="45"/>
      <c r="C14" s="203" t="s">
        <v>700</v>
      </c>
      <c r="D14" s="203" t="s">
        <v>923</v>
      </c>
      <c r="E14" s="449" t="s">
        <v>649</v>
      </c>
      <c r="F14" s="450"/>
      <c r="G14" s="44"/>
    </row>
    <row r="15" spans="2:9" ht="224" x14ac:dyDescent="0.35">
      <c r="B15" s="45"/>
      <c r="C15" s="203" t="s">
        <v>650</v>
      </c>
      <c r="D15" s="203" t="s">
        <v>923</v>
      </c>
      <c r="E15" s="453" t="s">
        <v>651</v>
      </c>
      <c r="F15" s="454"/>
      <c r="G15" s="44"/>
    </row>
    <row r="16" spans="2:9" ht="30" customHeight="1" x14ac:dyDescent="0.35">
      <c r="B16" s="45"/>
      <c r="C16" s="24"/>
      <c r="D16" s="24"/>
      <c r="E16" s="426"/>
      <c r="F16" s="427"/>
      <c r="G16" s="44"/>
    </row>
    <row r="17" spans="2:7" ht="30" customHeight="1" x14ac:dyDescent="0.35">
      <c r="B17" s="45"/>
      <c r="C17" s="24"/>
      <c r="D17" s="24"/>
      <c r="E17" s="426"/>
      <c r="F17" s="427"/>
      <c r="G17" s="44"/>
    </row>
    <row r="18" spans="2:7" ht="30" customHeight="1" x14ac:dyDescent="0.35">
      <c r="B18" s="45"/>
      <c r="C18" s="24"/>
      <c r="D18" s="24"/>
      <c r="E18" s="426"/>
      <c r="F18" s="427"/>
      <c r="G18" s="44"/>
    </row>
    <row r="19" spans="2:7" ht="30" customHeight="1" x14ac:dyDescent="0.35">
      <c r="B19" s="45"/>
      <c r="C19" s="24"/>
      <c r="D19" s="24"/>
      <c r="E19" s="426"/>
      <c r="F19" s="427"/>
      <c r="G19" s="44"/>
    </row>
    <row r="20" spans="2:7" ht="30" customHeight="1" thickBot="1" x14ac:dyDescent="0.4">
      <c r="B20" s="45"/>
      <c r="C20" s="25"/>
      <c r="D20" s="25"/>
      <c r="E20" s="428"/>
      <c r="F20" s="429"/>
      <c r="G20" s="44"/>
    </row>
    <row r="21" spans="2:7" x14ac:dyDescent="0.35">
      <c r="B21" s="45"/>
      <c r="C21" s="47"/>
      <c r="D21" s="47"/>
      <c r="E21" s="47"/>
      <c r="F21" s="47"/>
      <c r="G21" s="44"/>
    </row>
    <row r="22" spans="2:7" x14ac:dyDescent="0.35">
      <c r="B22" s="45"/>
      <c r="C22" s="424" t="s">
        <v>141</v>
      </c>
      <c r="D22" s="424"/>
      <c r="E22" s="424"/>
      <c r="F22" s="424"/>
      <c r="G22" s="44"/>
    </row>
    <row r="23" spans="2:7" ht="15" thickBot="1" x14ac:dyDescent="0.4">
      <c r="B23" s="45"/>
      <c r="C23" s="425" t="s">
        <v>155</v>
      </c>
      <c r="D23" s="425"/>
      <c r="E23" s="425"/>
      <c r="F23" s="425"/>
      <c r="G23" s="44"/>
    </row>
    <row r="24" spans="2:7" ht="15" thickBot="1" x14ac:dyDescent="0.4">
      <c r="B24" s="45"/>
      <c r="C24" s="22" t="s">
        <v>127</v>
      </c>
      <c r="D24" s="23" t="s">
        <v>126</v>
      </c>
      <c r="E24" s="431" t="s">
        <v>156</v>
      </c>
      <c r="F24" s="432"/>
      <c r="G24" s="44"/>
    </row>
    <row r="25" spans="2:7" ht="40" customHeight="1" x14ac:dyDescent="0.35">
      <c r="B25" s="45"/>
      <c r="C25" s="205" t="s">
        <v>715</v>
      </c>
      <c r="D25" s="205" t="s">
        <v>653</v>
      </c>
      <c r="E25" s="447" t="s">
        <v>653</v>
      </c>
      <c r="F25" s="448"/>
      <c r="G25" s="44"/>
    </row>
    <row r="26" spans="2:7" ht="40" customHeight="1" x14ac:dyDescent="0.35">
      <c r="B26" s="45"/>
      <c r="C26" s="24"/>
      <c r="D26" s="24"/>
      <c r="E26" s="426"/>
      <c r="F26" s="427"/>
      <c r="G26" s="44"/>
    </row>
    <row r="27" spans="2:7" ht="40" customHeight="1" x14ac:dyDescent="0.35">
      <c r="B27" s="45"/>
      <c r="C27" s="24"/>
      <c r="D27" s="24"/>
      <c r="E27" s="426"/>
      <c r="F27" s="427"/>
      <c r="G27" s="44"/>
    </row>
    <row r="28" spans="2:7" ht="40" customHeight="1" thickBot="1" x14ac:dyDescent="0.4">
      <c r="B28" s="45"/>
      <c r="C28" s="25"/>
      <c r="D28" s="25"/>
      <c r="E28" s="428"/>
      <c r="F28" s="429"/>
      <c r="G28" s="44"/>
    </row>
    <row r="29" spans="2:7" x14ac:dyDescent="0.35">
      <c r="B29" s="45"/>
      <c r="C29" s="47"/>
      <c r="D29" s="47"/>
      <c r="E29" s="47"/>
      <c r="F29" s="47"/>
      <c r="G29" s="44"/>
    </row>
    <row r="30" spans="2:7" x14ac:dyDescent="0.35">
      <c r="B30" s="45"/>
      <c r="C30" s="47"/>
      <c r="D30" s="47"/>
      <c r="E30" s="47"/>
      <c r="F30" s="47"/>
      <c r="G30" s="44"/>
    </row>
    <row r="31" spans="2:7" ht="31.5" customHeight="1" x14ac:dyDescent="0.35">
      <c r="B31" s="45"/>
      <c r="C31" s="423" t="s">
        <v>140</v>
      </c>
      <c r="D31" s="423"/>
      <c r="E31" s="423"/>
      <c r="F31" s="423"/>
      <c r="G31" s="44"/>
    </row>
    <row r="32" spans="2:7" ht="15" thickBot="1" x14ac:dyDescent="0.4">
      <c r="B32" s="45"/>
      <c r="C32" s="441" t="s">
        <v>157</v>
      </c>
      <c r="D32" s="441"/>
      <c r="E32" s="441"/>
      <c r="F32" s="441"/>
      <c r="G32" s="44"/>
    </row>
    <row r="33" spans="2:8" ht="100" customHeight="1" thickBot="1" x14ac:dyDescent="0.4">
      <c r="B33" s="45"/>
      <c r="C33" s="438" t="s">
        <v>912</v>
      </c>
      <c r="D33" s="439"/>
      <c r="E33" s="439"/>
      <c r="F33" s="440"/>
      <c r="G33" s="44"/>
    </row>
    <row r="34" spans="2:8" ht="15" thickBot="1" x14ac:dyDescent="0.4">
      <c r="B34" s="173"/>
      <c r="C34" s="444"/>
      <c r="D34" s="445"/>
      <c r="E34" s="444"/>
      <c r="F34" s="445"/>
      <c r="G34" s="49"/>
      <c r="H34" s="175"/>
    </row>
    <row r="35" spans="2:8" ht="15" customHeight="1" x14ac:dyDescent="0.35">
      <c r="B35" s="174"/>
      <c r="C35" s="446"/>
      <c r="D35" s="446"/>
      <c r="E35" s="446"/>
      <c r="F35" s="446"/>
      <c r="G35" s="174"/>
    </row>
    <row r="36" spans="2:8" x14ac:dyDescent="0.35">
      <c r="B36" s="3"/>
      <c r="C36" s="446"/>
      <c r="D36" s="446"/>
      <c r="E36" s="446"/>
      <c r="F36" s="446"/>
      <c r="G36" s="3"/>
    </row>
    <row r="37" spans="2:8" x14ac:dyDescent="0.35">
      <c r="B37" s="3"/>
      <c r="C37" s="443"/>
      <c r="D37" s="443"/>
      <c r="E37" s="443"/>
      <c r="F37" s="443"/>
      <c r="G37" s="3"/>
    </row>
    <row r="38" spans="2:8" x14ac:dyDescent="0.35">
      <c r="B38" s="3"/>
      <c r="C38" s="3"/>
      <c r="D38" s="3"/>
      <c r="E38" s="3"/>
      <c r="F38" s="3"/>
      <c r="G38" s="3"/>
    </row>
    <row r="39" spans="2:8" x14ac:dyDescent="0.35">
      <c r="B39" s="3"/>
      <c r="C39" s="3"/>
      <c r="D39" s="3"/>
      <c r="E39" s="3"/>
      <c r="F39" s="3"/>
      <c r="G39" s="3"/>
    </row>
    <row r="40" spans="2:8" x14ac:dyDescent="0.35">
      <c r="B40" s="3"/>
      <c r="C40" s="433"/>
      <c r="D40" s="433"/>
      <c r="E40" s="2"/>
      <c r="F40" s="3"/>
      <c r="G40" s="3"/>
    </row>
    <row r="41" spans="2:8" x14ac:dyDescent="0.35">
      <c r="B41" s="3"/>
      <c r="C41" s="433"/>
      <c r="D41" s="433"/>
      <c r="E41" s="2"/>
      <c r="F41" s="3"/>
      <c r="G41" s="3"/>
    </row>
    <row r="42" spans="2:8" x14ac:dyDescent="0.35">
      <c r="B42" s="3"/>
      <c r="C42" s="442"/>
      <c r="D42" s="442"/>
      <c r="E42" s="442"/>
      <c r="F42" s="442"/>
      <c r="G42" s="3"/>
    </row>
    <row r="43" spans="2:8" x14ac:dyDescent="0.35">
      <c r="B43" s="3"/>
      <c r="C43" s="436"/>
      <c r="D43" s="436"/>
      <c r="E43" s="437"/>
      <c r="F43" s="437"/>
      <c r="G43" s="3"/>
    </row>
    <row r="44" spans="2:8" x14ac:dyDescent="0.35">
      <c r="B44" s="3"/>
      <c r="C44" s="436"/>
      <c r="D44" s="436"/>
      <c r="E44" s="434"/>
      <c r="F44" s="434"/>
      <c r="G44" s="3"/>
    </row>
    <row r="45" spans="2:8" x14ac:dyDescent="0.35">
      <c r="B45" s="3"/>
      <c r="C45" s="3"/>
      <c r="D45" s="3"/>
      <c r="E45" s="3"/>
      <c r="F45" s="3"/>
      <c r="G45" s="3"/>
    </row>
    <row r="46" spans="2:8" x14ac:dyDescent="0.35">
      <c r="B46" s="3"/>
      <c r="C46" s="433"/>
      <c r="D46" s="433"/>
      <c r="E46" s="2"/>
      <c r="F46" s="3"/>
      <c r="G46" s="3"/>
    </row>
    <row r="47" spans="2:8" x14ac:dyDescent="0.35">
      <c r="B47" s="3"/>
      <c r="C47" s="433"/>
      <c r="D47" s="433"/>
      <c r="E47" s="435"/>
      <c r="F47" s="435"/>
      <c r="G47" s="3"/>
    </row>
    <row r="48" spans="2:8" x14ac:dyDescent="0.35">
      <c r="B48" s="3"/>
      <c r="C48" s="2"/>
      <c r="D48" s="2"/>
      <c r="E48" s="2"/>
      <c r="F48" s="2"/>
      <c r="G48" s="3"/>
    </row>
    <row r="49" spans="2:7" x14ac:dyDescent="0.35">
      <c r="B49" s="3"/>
      <c r="C49" s="436"/>
      <c r="D49" s="436"/>
      <c r="E49" s="437"/>
      <c r="F49" s="437"/>
      <c r="G49" s="3"/>
    </row>
    <row r="50" spans="2:7" x14ac:dyDescent="0.35">
      <c r="B50" s="3"/>
      <c r="C50" s="436"/>
      <c r="D50" s="436"/>
      <c r="E50" s="434"/>
      <c r="F50" s="434"/>
      <c r="G50" s="3"/>
    </row>
    <row r="51" spans="2:7" x14ac:dyDescent="0.35">
      <c r="B51" s="3"/>
      <c r="C51" s="3"/>
      <c r="D51" s="3"/>
      <c r="E51" s="3"/>
      <c r="F51" s="3"/>
      <c r="G51" s="3"/>
    </row>
    <row r="52" spans="2:7" x14ac:dyDescent="0.35">
      <c r="B52" s="3"/>
      <c r="C52" s="433"/>
      <c r="D52" s="433"/>
      <c r="E52" s="3"/>
      <c r="F52" s="3"/>
      <c r="G52" s="3"/>
    </row>
    <row r="53" spans="2:7" x14ac:dyDescent="0.35">
      <c r="B53" s="3"/>
      <c r="C53" s="433"/>
      <c r="D53" s="433"/>
      <c r="E53" s="434"/>
      <c r="F53" s="434"/>
      <c r="G53" s="3"/>
    </row>
    <row r="54" spans="2:7" x14ac:dyDescent="0.35">
      <c r="B54" s="3"/>
      <c r="C54" s="436"/>
      <c r="D54" s="436"/>
      <c r="E54" s="434"/>
      <c r="F54" s="434"/>
      <c r="G54" s="3"/>
    </row>
    <row r="55" spans="2:7" x14ac:dyDescent="0.35">
      <c r="B55" s="3"/>
      <c r="C55" s="4"/>
      <c r="D55" s="3"/>
      <c r="E55" s="4"/>
      <c r="F55" s="3"/>
      <c r="G55" s="3"/>
    </row>
    <row r="56" spans="2:7" x14ac:dyDescent="0.35">
      <c r="B56" s="3"/>
      <c r="C56" s="4"/>
      <c r="D56" s="4"/>
      <c r="E56" s="4"/>
      <c r="F56" s="4"/>
      <c r="G56" s="5"/>
    </row>
  </sheetData>
  <mergeCells count="55">
    <mergeCell ref="E10:F10"/>
    <mergeCell ref="E11:F11"/>
    <mergeCell ref="E25:F25"/>
    <mergeCell ref="E12:F12"/>
    <mergeCell ref="E13:F13"/>
    <mergeCell ref="E14:F14"/>
    <mergeCell ref="E15:F15"/>
    <mergeCell ref="C37:D37"/>
    <mergeCell ref="E37:F37"/>
    <mergeCell ref="C34:D34"/>
    <mergeCell ref="E34:F34"/>
    <mergeCell ref="C35:D35"/>
    <mergeCell ref="E35:F35"/>
    <mergeCell ref="C36:D36"/>
    <mergeCell ref="E36:F36"/>
    <mergeCell ref="C54:D54"/>
    <mergeCell ref="E54:F54"/>
    <mergeCell ref="C50:D50"/>
    <mergeCell ref="E50:F50"/>
    <mergeCell ref="C40:D40"/>
    <mergeCell ref="C41:D41"/>
    <mergeCell ref="E44:F44"/>
    <mergeCell ref="C46:D46"/>
    <mergeCell ref="C42:F42"/>
    <mergeCell ref="C43:D43"/>
    <mergeCell ref="C3:F3"/>
    <mergeCell ref="C52:D52"/>
    <mergeCell ref="C53:D53"/>
    <mergeCell ref="E53:F53"/>
    <mergeCell ref="C47:D47"/>
    <mergeCell ref="E47:F47"/>
    <mergeCell ref="C49:D49"/>
    <mergeCell ref="E49:F49"/>
    <mergeCell ref="C33:F33"/>
    <mergeCell ref="C32:D32"/>
    <mergeCell ref="E43:F43"/>
    <mergeCell ref="C44:D44"/>
    <mergeCell ref="E18:F18"/>
    <mergeCell ref="E32:F32"/>
    <mergeCell ref="E24:F24"/>
    <mergeCell ref="E26:F26"/>
    <mergeCell ref="B4:F4"/>
    <mergeCell ref="C5:F5"/>
    <mergeCell ref="C7:D7"/>
    <mergeCell ref="C8:F8"/>
    <mergeCell ref="E9:F9"/>
    <mergeCell ref="C31:F31"/>
    <mergeCell ref="C22:F22"/>
    <mergeCell ref="C23:F23"/>
    <mergeCell ref="E16:F16"/>
    <mergeCell ref="E17:F17"/>
    <mergeCell ref="E28:F28"/>
    <mergeCell ref="E19:F19"/>
    <mergeCell ref="E20:F20"/>
    <mergeCell ref="E27:F27"/>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33"/>
  <sheetViews>
    <sheetView topLeftCell="A58" zoomScaleNormal="60" zoomScalePageLayoutView="80" workbookViewId="0">
      <selection activeCell="F64" sqref="F64:K64"/>
    </sheetView>
  </sheetViews>
  <sheetFormatPr defaultColWidth="8.81640625" defaultRowHeight="14.5" x14ac:dyDescent="0.35"/>
  <cols>
    <col min="1" max="1" width="2.1796875" customWidth="1"/>
    <col min="2" max="2" width="2.453125" customWidth="1"/>
    <col min="3" max="3" width="22.453125" style="6" customWidth="1"/>
    <col min="4" max="4" width="15.453125" customWidth="1"/>
    <col min="5" max="5" width="3.1796875" customWidth="1"/>
    <col min="6" max="6" width="16.1796875" customWidth="1"/>
    <col min="7" max="7" width="21.453125" customWidth="1"/>
    <col min="8" max="8" width="79" customWidth="1"/>
    <col min="9" max="9" width="25.81640625" customWidth="1"/>
    <col min="10" max="10" width="1.81640625" customWidth="1"/>
    <col min="11" max="11" width="13.81640625" customWidth="1"/>
    <col min="12" max="12" width="2.54296875" customWidth="1"/>
    <col min="13" max="13" width="2" customWidth="1"/>
    <col min="14" max="14" width="40.54296875" customWidth="1"/>
  </cols>
  <sheetData>
    <row r="1" spans="1:54" ht="15" thickBot="1" x14ac:dyDescent="0.4">
      <c r="A1" s="10"/>
      <c r="B1" s="10"/>
      <c r="C1" s="9"/>
      <c r="D1" s="10"/>
      <c r="E1" s="10"/>
      <c r="F1" s="10"/>
      <c r="G1" s="10"/>
      <c r="H1" s="10"/>
      <c r="I1" s="10"/>
      <c r="J1" s="31"/>
      <c r="K1" s="71"/>
      <c r="L1" s="10"/>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row>
    <row r="2" spans="1:54" ht="15" thickBot="1" x14ac:dyDescent="0.4">
      <c r="A2" s="10"/>
      <c r="B2" s="26"/>
      <c r="C2" s="27"/>
      <c r="D2" s="28"/>
      <c r="E2" s="28"/>
      <c r="F2" s="28"/>
      <c r="G2" s="28"/>
      <c r="H2" s="28"/>
      <c r="I2" s="28"/>
      <c r="J2" s="31"/>
      <c r="K2" s="80"/>
      <c r="L2" s="29"/>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row>
    <row r="3" spans="1:54" ht="20.5" thickBot="1" x14ac:dyDescent="0.45">
      <c r="A3" s="10"/>
      <c r="B3" s="66"/>
      <c r="D3" s="235" t="s">
        <v>138</v>
      </c>
      <c r="E3" s="235"/>
      <c r="F3" s="236"/>
      <c r="G3" s="236"/>
      <c r="H3" s="236"/>
      <c r="I3" s="236"/>
      <c r="J3" s="237"/>
      <c r="K3" s="31"/>
      <c r="L3" s="67"/>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54" ht="15" customHeight="1" x14ac:dyDescent="0.35">
      <c r="A4" s="10"/>
      <c r="B4" s="30"/>
      <c r="C4" s="31" t="s">
        <v>543</v>
      </c>
      <c r="D4" s="30"/>
      <c r="E4" s="33"/>
      <c r="F4" s="33"/>
      <c r="G4" s="33"/>
      <c r="H4" s="33"/>
      <c r="I4" s="33"/>
      <c r="J4" s="31"/>
      <c r="K4" s="31"/>
      <c r="L4" s="3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row>
    <row r="5" spans="1:54" ht="15" customHeight="1" x14ac:dyDescent="0.35">
      <c r="A5" s="10"/>
      <c r="B5" s="30"/>
      <c r="C5" s="31" t="s">
        <v>561</v>
      </c>
      <c r="D5" s="30"/>
      <c r="E5" s="33"/>
      <c r="F5" s="33"/>
      <c r="G5" s="33"/>
      <c r="H5" s="33"/>
      <c r="I5" s="33"/>
      <c r="J5" s="31"/>
      <c r="K5" s="31"/>
      <c r="L5" s="3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row>
    <row r="6" spans="1:54" x14ac:dyDescent="0.35">
      <c r="A6" s="10"/>
      <c r="B6" s="30"/>
      <c r="C6" s="32"/>
      <c r="D6" s="33"/>
      <c r="E6" s="33"/>
      <c r="F6" s="33"/>
      <c r="G6" s="33"/>
      <c r="H6" s="33"/>
      <c r="I6" s="33"/>
      <c r="J6" s="31"/>
      <c r="K6" s="81"/>
      <c r="L6" s="3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row>
    <row r="7" spans="1:54" ht="28.75" customHeight="1" thickBot="1" x14ac:dyDescent="0.4">
      <c r="A7" s="10"/>
      <c r="B7" s="30"/>
      <c r="C7" s="32"/>
      <c r="D7" s="477" t="s">
        <v>562</v>
      </c>
      <c r="E7" s="477"/>
      <c r="F7" s="476" t="s">
        <v>142</v>
      </c>
      <c r="G7" s="476"/>
      <c r="H7" s="77" t="s">
        <v>143</v>
      </c>
      <c r="I7" s="77" t="s">
        <v>124</v>
      </c>
      <c r="J7" s="31"/>
      <c r="K7" s="31"/>
      <c r="L7" s="3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row>
    <row r="8" spans="1:54" s="6" customFormat="1" ht="141" customHeight="1" thickBot="1" x14ac:dyDescent="0.4">
      <c r="A8" s="9"/>
      <c r="B8" s="35"/>
      <c r="C8" s="179" t="s">
        <v>541</v>
      </c>
      <c r="D8" s="474" t="s">
        <v>913</v>
      </c>
      <c r="E8" s="475"/>
      <c r="F8" s="480" t="s">
        <v>720</v>
      </c>
      <c r="G8" s="481"/>
      <c r="H8" s="349" t="s">
        <v>719</v>
      </c>
      <c r="I8" s="232" t="s">
        <v>702</v>
      </c>
      <c r="J8" s="31"/>
      <c r="K8" s="31"/>
      <c r="L8" s="3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row>
    <row r="9" spans="1:54" s="6" customFormat="1" ht="136.5" customHeight="1" thickBot="1" x14ac:dyDescent="0.4">
      <c r="A9" s="204"/>
      <c r="B9" s="35"/>
      <c r="C9" s="179"/>
      <c r="D9" s="474" t="s">
        <v>701</v>
      </c>
      <c r="E9" s="475" t="s">
        <v>654</v>
      </c>
      <c r="F9" s="480" t="s">
        <v>711</v>
      </c>
      <c r="G9" s="481"/>
      <c r="H9" s="349" t="s">
        <v>731</v>
      </c>
      <c r="I9" s="232" t="s">
        <v>702</v>
      </c>
      <c r="J9" s="31"/>
      <c r="K9" s="31"/>
      <c r="L9" s="3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row>
    <row r="10" spans="1:54" s="6" customFormat="1" ht="141" customHeight="1" thickBot="1" x14ac:dyDescent="0.4">
      <c r="A10" s="204"/>
      <c r="B10" s="35"/>
      <c r="C10" s="179"/>
      <c r="D10" s="474" t="s">
        <v>914</v>
      </c>
      <c r="E10" s="475" t="s">
        <v>655</v>
      </c>
      <c r="F10" s="482" t="s">
        <v>721</v>
      </c>
      <c r="G10" s="483" t="s">
        <v>705</v>
      </c>
      <c r="H10" s="349" t="s">
        <v>737</v>
      </c>
      <c r="I10" s="232" t="s">
        <v>702</v>
      </c>
      <c r="J10" s="31"/>
      <c r="K10" s="31"/>
      <c r="L10" s="3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row>
    <row r="11" spans="1:54" s="6" customFormat="1" ht="277.5" customHeight="1" thickBot="1" x14ac:dyDescent="0.4">
      <c r="A11" s="204"/>
      <c r="B11" s="35"/>
      <c r="C11" s="179"/>
      <c r="D11" s="474" t="s">
        <v>915</v>
      </c>
      <c r="E11" s="475" t="s">
        <v>656</v>
      </c>
      <c r="F11" s="482" t="s">
        <v>710</v>
      </c>
      <c r="G11" s="483" t="s">
        <v>706</v>
      </c>
      <c r="H11" s="349" t="s">
        <v>722</v>
      </c>
      <c r="I11" s="232" t="s">
        <v>702</v>
      </c>
      <c r="J11" s="31"/>
      <c r="K11" s="31"/>
      <c r="L11" s="3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row>
    <row r="12" spans="1:54" s="6" customFormat="1" ht="60" customHeight="1" thickBot="1" x14ac:dyDescent="0.4">
      <c r="A12" s="204"/>
      <c r="B12" s="35"/>
      <c r="C12" s="179"/>
      <c r="D12" s="474" t="s">
        <v>916</v>
      </c>
      <c r="E12" s="475" t="s">
        <v>657</v>
      </c>
      <c r="F12" s="480" t="s">
        <v>723</v>
      </c>
      <c r="G12" s="481"/>
      <c r="H12" s="350" t="s">
        <v>738</v>
      </c>
      <c r="I12" s="232" t="s">
        <v>702</v>
      </c>
      <c r="J12" s="31"/>
      <c r="K12" s="31"/>
      <c r="L12" s="3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row>
    <row r="13" spans="1:54" s="6" customFormat="1" ht="60" customHeight="1" thickBot="1" x14ac:dyDescent="0.4">
      <c r="A13" s="204"/>
      <c r="B13" s="35"/>
      <c r="C13" s="179"/>
      <c r="D13" s="474" t="s">
        <v>917</v>
      </c>
      <c r="E13" s="475" t="s">
        <v>658</v>
      </c>
      <c r="F13" s="480" t="s">
        <v>712</v>
      </c>
      <c r="G13" s="481"/>
      <c r="H13" s="351" t="s">
        <v>918</v>
      </c>
      <c r="I13" s="232" t="s">
        <v>704</v>
      </c>
      <c r="J13" s="31"/>
      <c r="K13" s="31"/>
      <c r="L13" s="3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row>
    <row r="14" spans="1:54" s="6" customFormat="1" ht="89.5" customHeight="1" thickBot="1" x14ac:dyDescent="0.4">
      <c r="A14" s="204"/>
      <c r="B14" s="35"/>
      <c r="C14" s="179"/>
      <c r="D14" s="474" t="s">
        <v>919</v>
      </c>
      <c r="E14" s="475" t="s">
        <v>659</v>
      </c>
      <c r="F14" s="482" t="s">
        <v>724</v>
      </c>
      <c r="G14" s="483" t="s">
        <v>707</v>
      </c>
      <c r="H14" s="349" t="s">
        <v>725</v>
      </c>
      <c r="I14" s="232" t="s">
        <v>704</v>
      </c>
      <c r="J14" s="31"/>
      <c r="K14" s="31"/>
      <c r="L14" s="3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row>
    <row r="15" spans="1:54" s="6" customFormat="1" ht="119.5" customHeight="1" thickBot="1" x14ac:dyDescent="0.4">
      <c r="A15" s="204"/>
      <c r="B15" s="35"/>
      <c r="C15" s="179"/>
      <c r="D15" s="474" t="s">
        <v>920</v>
      </c>
      <c r="E15" s="475" t="s">
        <v>660</v>
      </c>
      <c r="F15" s="482" t="s">
        <v>726</v>
      </c>
      <c r="G15" s="483" t="s">
        <v>708</v>
      </c>
      <c r="H15" s="349" t="s">
        <v>729</v>
      </c>
      <c r="I15" s="232" t="s">
        <v>702</v>
      </c>
      <c r="J15" s="31"/>
      <c r="K15" s="31"/>
      <c r="L15" s="3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row>
    <row r="16" spans="1:54" s="6" customFormat="1" ht="60" customHeight="1" thickBot="1" x14ac:dyDescent="0.4">
      <c r="A16" s="204"/>
      <c r="B16" s="35"/>
      <c r="C16" s="179"/>
      <c r="D16" s="474" t="s">
        <v>921</v>
      </c>
      <c r="E16" s="475" t="s">
        <v>661</v>
      </c>
      <c r="F16" s="482" t="s">
        <v>727</v>
      </c>
      <c r="G16" s="483" t="s">
        <v>709</v>
      </c>
      <c r="H16" s="349" t="s">
        <v>728</v>
      </c>
      <c r="I16" s="232" t="s">
        <v>702</v>
      </c>
      <c r="J16" s="31"/>
      <c r="K16" s="31"/>
      <c r="L16" s="3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row>
    <row r="17" spans="1:54" s="6" customFormat="1" ht="18.75" customHeight="1" x14ac:dyDescent="0.35">
      <c r="A17" s="9"/>
      <c r="B17" s="35"/>
      <c r="C17" s="74"/>
      <c r="D17" s="32"/>
      <c r="E17" s="32"/>
      <c r="F17" s="32"/>
      <c r="G17" s="32"/>
      <c r="H17" s="85" t="s">
        <v>139</v>
      </c>
      <c r="I17" s="234" t="s">
        <v>702</v>
      </c>
      <c r="J17" s="31"/>
      <c r="K17" s="31"/>
      <c r="L17" s="3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row>
    <row r="18" spans="1:54" s="6" customFormat="1" ht="18.75" customHeight="1" x14ac:dyDescent="0.35">
      <c r="A18" s="9"/>
      <c r="B18" s="35"/>
      <c r="C18" s="106"/>
      <c r="D18" s="33"/>
      <c r="E18" s="33"/>
      <c r="F18" s="33"/>
      <c r="G18" s="33"/>
      <c r="H18" s="33"/>
      <c r="I18" s="33"/>
      <c r="J18" s="31"/>
      <c r="K18" s="31"/>
      <c r="L18" s="3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row>
    <row r="19" spans="1:54" s="6" customFormat="1" ht="15" thickBot="1" x14ac:dyDescent="0.4">
      <c r="A19" s="9"/>
      <c r="B19" s="35"/>
      <c r="C19" s="94"/>
      <c r="D19" s="104" t="s">
        <v>159</v>
      </c>
      <c r="E19" s="107"/>
      <c r="F19" s="107"/>
      <c r="G19" s="107"/>
      <c r="H19" s="32"/>
      <c r="I19" s="32"/>
      <c r="J19" s="86"/>
      <c r="K19" s="31"/>
      <c r="L19" s="3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row>
    <row r="20" spans="1:54" s="6" customFormat="1" ht="15" thickBot="1" x14ac:dyDescent="0.4">
      <c r="A20" s="9"/>
      <c r="B20" s="35"/>
      <c r="C20" s="94"/>
      <c r="D20" s="62" t="s">
        <v>9</v>
      </c>
      <c r="E20" s="469" t="s">
        <v>735</v>
      </c>
      <c r="F20" s="470"/>
      <c r="G20" s="470"/>
      <c r="H20" s="470"/>
      <c r="I20" s="470"/>
      <c r="J20" s="471"/>
      <c r="K20" s="31"/>
      <c r="L20" s="3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row>
    <row r="21" spans="1:54" s="6" customFormat="1" ht="15" thickBot="1" x14ac:dyDescent="0.4">
      <c r="A21" s="9"/>
      <c r="B21" s="35"/>
      <c r="C21" s="94"/>
      <c r="D21" s="62" t="s">
        <v>11</v>
      </c>
      <c r="E21" s="466" t="s">
        <v>718</v>
      </c>
      <c r="F21" s="467"/>
      <c r="G21" s="467"/>
      <c r="H21" s="467"/>
      <c r="I21" s="467"/>
      <c r="J21" s="468"/>
      <c r="K21" s="31"/>
      <c r="L21" s="3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row>
    <row r="22" spans="1:54" s="6" customFormat="1" ht="13.5" customHeight="1" x14ac:dyDescent="0.35">
      <c r="A22" s="9"/>
      <c r="B22" s="35"/>
      <c r="C22" s="94"/>
      <c r="D22" s="33"/>
      <c r="E22" s="33"/>
      <c r="F22" s="33"/>
      <c r="G22" s="33"/>
      <c r="H22" s="33"/>
      <c r="I22" s="33"/>
      <c r="J22" s="31"/>
      <c r="K22" s="31"/>
      <c r="L22" s="3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row>
    <row r="23" spans="1:54" s="6" customFormat="1" ht="30.75" customHeight="1" thickBot="1" x14ac:dyDescent="0.4">
      <c r="A23" s="9"/>
      <c r="B23" s="35"/>
      <c r="C23" s="31" t="s">
        <v>539</v>
      </c>
      <c r="D23" s="31"/>
      <c r="E23" s="31"/>
      <c r="F23" s="31"/>
      <c r="G23" s="31"/>
      <c r="H23" s="31"/>
      <c r="I23" s="31"/>
      <c r="J23" s="31"/>
      <c r="K23" s="81"/>
      <c r="L23" s="3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row>
    <row r="24" spans="1:54" s="6" customFormat="1" ht="30.75" customHeight="1" x14ac:dyDescent="0.35">
      <c r="A24" s="9"/>
      <c r="B24" s="35"/>
      <c r="C24" s="84"/>
      <c r="D24" s="455" t="s">
        <v>730</v>
      </c>
      <c r="E24" s="456"/>
      <c r="F24" s="456"/>
      <c r="G24" s="456"/>
      <c r="H24" s="456"/>
      <c r="I24" s="456"/>
      <c r="J24" s="456"/>
      <c r="K24" s="31"/>
      <c r="L24" s="3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row>
    <row r="25" spans="1:54" s="6" customFormat="1" ht="30.75" customHeight="1" x14ac:dyDescent="0.35">
      <c r="A25" s="9"/>
      <c r="B25" s="35"/>
      <c r="C25" s="84"/>
      <c r="D25" s="457"/>
      <c r="E25" s="458"/>
      <c r="F25" s="458"/>
      <c r="G25" s="458"/>
      <c r="H25" s="458"/>
      <c r="I25" s="458"/>
      <c r="J25" s="458"/>
      <c r="K25" s="31"/>
      <c r="L25" s="3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row>
    <row r="26" spans="1:54" s="6" customFormat="1" ht="30.75" customHeight="1" x14ac:dyDescent="0.35">
      <c r="A26" s="9"/>
      <c r="B26" s="35"/>
      <c r="C26" s="84"/>
      <c r="D26" s="457"/>
      <c r="E26" s="458"/>
      <c r="F26" s="458"/>
      <c r="G26" s="458"/>
      <c r="H26" s="458"/>
      <c r="I26" s="458"/>
      <c r="J26" s="458"/>
      <c r="K26" s="31"/>
      <c r="L26" s="3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row>
    <row r="27" spans="1:54" s="6" customFormat="1" ht="10" customHeight="1" x14ac:dyDescent="0.35">
      <c r="A27" s="9"/>
      <c r="B27" s="35"/>
      <c r="C27" s="84"/>
      <c r="D27" s="457"/>
      <c r="E27" s="458"/>
      <c r="F27" s="458"/>
      <c r="G27" s="458"/>
      <c r="H27" s="458"/>
      <c r="I27" s="458"/>
      <c r="J27" s="458"/>
      <c r="K27" s="31"/>
      <c r="L27" s="3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row>
    <row r="28" spans="1:54" s="6" customFormat="1" ht="14.5" customHeight="1" x14ac:dyDescent="0.35">
      <c r="A28" s="9"/>
      <c r="B28" s="35"/>
      <c r="C28" s="75"/>
      <c r="D28" s="233"/>
      <c r="E28" s="233"/>
      <c r="F28" s="233"/>
      <c r="G28" s="233"/>
      <c r="H28" s="233"/>
      <c r="I28" s="233"/>
      <c r="J28" s="31"/>
      <c r="K28" s="81"/>
      <c r="L28" s="3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row>
    <row r="29" spans="1:54" ht="25.4" customHeight="1" thickBot="1" x14ac:dyDescent="0.4">
      <c r="A29" s="10"/>
      <c r="B29" s="35"/>
      <c r="C29" s="38"/>
      <c r="D29" s="477" t="s">
        <v>562</v>
      </c>
      <c r="E29" s="477"/>
      <c r="F29" s="476" t="s">
        <v>142</v>
      </c>
      <c r="G29" s="476"/>
      <c r="H29" s="77" t="s">
        <v>143</v>
      </c>
      <c r="I29" s="77" t="s">
        <v>124</v>
      </c>
      <c r="J29" s="31"/>
      <c r="K29" s="31"/>
      <c r="L29" s="3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row>
    <row r="30" spans="1:54" ht="95.15" customHeight="1" thickBot="1" x14ac:dyDescent="0.4">
      <c r="A30" s="10"/>
      <c r="B30" s="35"/>
      <c r="C30" s="179" t="s">
        <v>563</v>
      </c>
      <c r="D30" s="474" t="s">
        <v>913</v>
      </c>
      <c r="E30" s="475"/>
      <c r="F30" s="461" t="s">
        <v>720</v>
      </c>
      <c r="G30" s="462"/>
      <c r="H30" s="346" t="s">
        <v>719</v>
      </c>
      <c r="I30" s="347" t="s">
        <v>702</v>
      </c>
      <c r="J30" s="31"/>
      <c r="K30" s="31"/>
      <c r="L30" s="3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row>
    <row r="31" spans="1:54" s="226" customFormat="1" ht="137.15" customHeight="1" thickBot="1" x14ac:dyDescent="0.4">
      <c r="A31" s="10"/>
      <c r="B31" s="35"/>
      <c r="C31" s="179"/>
      <c r="D31" s="474" t="s">
        <v>701</v>
      </c>
      <c r="E31" s="475" t="s">
        <v>654</v>
      </c>
      <c r="F31" s="461" t="s">
        <v>711</v>
      </c>
      <c r="G31" s="462"/>
      <c r="H31" s="346" t="s">
        <v>731</v>
      </c>
      <c r="I31" s="347" t="s">
        <v>702</v>
      </c>
      <c r="J31" s="31"/>
      <c r="K31" s="31"/>
      <c r="L31" s="3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row>
    <row r="32" spans="1:54" s="226" customFormat="1" ht="122.5" customHeight="1" thickBot="1" x14ac:dyDescent="0.4">
      <c r="A32" s="10"/>
      <c r="B32" s="35"/>
      <c r="C32" s="179"/>
      <c r="D32" s="474" t="s">
        <v>914</v>
      </c>
      <c r="E32" s="475" t="s">
        <v>655</v>
      </c>
      <c r="F32" s="461" t="s">
        <v>721</v>
      </c>
      <c r="G32" s="462"/>
      <c r="H32" s="346" t="s">
        <v>737</v>
      </c>
      <c r="I32" s="347" t="s">
        <v>702</v>
      </c>
      <c r="J32" s="31"/>
      <c r="K32" s="31"/>
      <c r="L32" s="3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row>
    <row r="33" spans="1:54" s="226" customFormat="1" ht="306.64999999999998" customHeight="1" thickBot="1" x14ac:dyDescent="0.4">
      <c r="A33" s="10"/>
      <c r="B33" s="35"/>
      <c r="C33" s="179"/>
      <c r="D33" s="474" t="s">
        <v>915</v>
      </c>
      <c r="E33" s="475" t="s">
        <v>656</v>
      </c>
      <c r="F33" s="472" t="s">
        <v>710</v>
      </c>
      <c r="G33" s="473" t="s">
        <v>706</v>
      </c>
      <c r="H33" s="346" t="s">
        <v>722</v>
      </c>
      <c r="I33" s="347" t="s">
        <v>702</v>
      </c>
      <c r="J33" s="31"/>
      <c r="K33" s="31"/>
      <c r="L33" s="3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row>
    <row r="34" spans="1:54" s="226" customFormat="1" ht="56.5" customHeight="1" thickBot="1" x14ac:dyDescent="0.4">
      <c r="A34" s="10"/>
      <c r="B34" s="35"/>
      <c r="C34" s="179"/>
      <c r="D34" s="474" t="s">
        <v>916</v>
      </c>
      <c r="E34" s="475" t="s">
        <v>657</v>
      </c>
      <c r="F34" s="459" t="s">
        <v>723</v>
      </c>
      <c r="G34" s="460"/>
      <c r="H34" s="367" t="s">
        <v>738</v>
      </c>
      <c r="I34" s="347" t="s">
        <v>702</v>
      </c>
      <c r="J34" s="31"/>
      <c r="K34" s="31"/>
      <c r="L34" s="3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row>
    <row r="35" spans="1:54" s="226" customFormat="1" ht="48.65" customHeight="1" thickBot="1" x14ac:dyDescent="0.4">
      <c r="A35" s="10"/>
      <c r="B35" s="35"/>
      <c r="C35" s="179"/>
      <c r="D35" s="474" t="s">
        <v>917</v>
      </c>
      <c r="E35" s="475" t="s">
        <v>658</v>
      </c>
      <c r="F35" s="459" t="s">
        <v>712</v>
      </c>
      <c r="G35" s="460"/>
      <c r="H35" s="368" t="s">
        <v>931</v>
      </c>
      <c r="I35" s="347" t="s">
        <v>702</v>
      </c>
      <c r="J35" s="348"/>
      <c r="K35" s="31"/>
      <c r="L35" s="3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row>
    <row r="36" spans="1:54" s="226" customFormat="1" ht="97.5" customHeight="1" thickBot="1" x14ac:dyDescent="0.4">
      <c r="A36" s="10"/>
      <c r="B36" s="35"/>
      <c r="C36" s="179"/>
      <c r="D36" s="474" t="s">
        <v>919</v>
      </c>
      <c r="E36" s="475" t="s">
        <v>659</v>
      </c>
      <c r="F36" s="478" t="s">
        <v>724</v>
      </c>
      <c r="G36" s="479" t="s">
        <v>707</v>
      </c>
      <c r="H36" s="369" t="s">
        <v>725</v>
      </c>
      <c r="I36" s="347" t="s">
        <v>704</v>
      </c>
      <c r="J36" s="348"/>
      <c r="K36" s="31"/>
      <c r="L36" s="3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row>
    <row r="37" spans="1:54" s="226" customFormat="1" ht="104.15" customHeight="1" thickBot="1" x14ac:dyDescent="0.4">
      <c r="A37" s="10"/>
      <c r="B37" s="35"/>
      <c r="C37" s="179"/>
      <c r="D37" s="474" t="s">
        <v>920</v>
      </c>
      <c r="E37" s="475" t="s">
        <v>660</v>
      </c>
      <c r="F37" s="478" t="s">
        <v>726</v>
      </c>
      <c r="G37" s="479" t="s">
        <v>708</v>
      </c>
      <c r="H37" s="369" t="s">
        <v>729</v>
      </c>
      <c r="I37" s="347" t="s">
        <v>703</v>
      </c>
      <c r="J37" s="348"/>
      <c r="K37" s="31"/>
      <c r="L37" s="3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row>
    <row r="38" spans="1:54" ht="62.15" customHeight="1" thickBot="1" x14ac:dyDescent="0.4">
      <c r="A38" s="10"/>
      <c r="B38" s="35"/>
      <c r="C38" s="76"/>
      <c r="D38" s="474" t="s">
        <v>921</v>
      </c>
      <c r="E38" s="475" t="s">
        <v>661</v>
      </c>
      <c r="F38" s="472" t="s">
        <v>727</v>
      </c>
      <c r="G38" s="473" t="s">
        <v>709</v>
      </c>
      <c r="H38" s="346" t="s">
        <v>728</v>
      </c>
      <c r="I38" s="347" t="s">
        <v>702</v>
      </c>
      <c r="J38" s="348"/>
      <c r="K38" s="31"/>
      <c r="L38" s="3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row>
    <row r="39" spans="1:54" ht="18.75" customHeight="1" thickBot="1" x14ac:dyDescent="0.4">
      <c r="A39" s="10"/>
      <c r="B39" s="35"/>
      <c r="C39" s="32"/>
      <c r="D39" s="32"/>
      <c r="E39" s="32"/>
      <c r="F39" s="32"/>
      <c r="G39" s="32"/>
      <c r="H39" s="85" t="s">
        <v>139</v>
      </c>
      <c r="I39" s="231" t="s">
        <v>702</v>
      </c>
      <c r="J39" s="31"/>
      <c r="K39" s="31"/>
      <c r="L39" s="3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row>
    <row r="40" spans="1:54" ht="15" thickBot="1" x14ac:dyDescent="0.4">
      <c r="A40" s="10"/>
      <c r="B40" s="35"/>
      <c r="C40" s="32"/>
      <c r="D40" s="104" t="s">
        <v>159</v>
      </c>
      <c r="E40" s="107"/>
      <c r="F40" s="107"/>
      <c r="G40" s="107"/>
      <c r="H40" s="32"/>
      <c r="I40" s="32"/>
      <c r="J40" s="86"/>
      <c r="K40" s="31"/>
      <c r="L40" s="36"/>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row>
    <row r="41" spans="1:54" ht="15" thickBot="1" x14ac:dyDescent="0.4">
      <c r="A41" s="10"/>
      <c r="B41" s="35"/>
      <c r="C41" s="32"/>
      <c r="D41" s="62" t="s">
        <v>9</v>
      </c>
      <c r="E41" s="469" t="s">
        <v>732</v>
      </c>
      <c r="F41" s="470"/>
      <c r="G41" s="470"/>
      <c r="H41" s="470"/>
      <c r="I41" s="470"/>
      <c r="J41" s="471"/>
      <c r="K41" s="31"/>
      <c r="L41" s="36"/>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row>
    <row r="42" spans="1:54" ht="15" thickBot="1" x14ac:dyDescent="0.4">
      <c r="A42" s="10"/>
      <c r="B42" s="35"/>
      <c r="C42" s="32"/>
      <c r="D42" s="62" t="s">
        <v>11</v>
      </c>
      <c r="E42" s="466" t="s">
        <v>733</v>
      </c>
      <c r="F42" s="467"/>
      <c r="G42" s="467"/>
      <c r="H42" s="467"/>
      <c r="I42" s="467"/>
      <c r="J42" s="468"/>
      <c r="K42" s="31"/>
      <c r="L42" s="36"/>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row>
    <row r="43" spans="1:54" x14ac:dyDescent="0.35">
      <c r="A43" s="10"/>
      <c r="B43" s="35"/>
      <c r="C43" s="32"/>
      <c r="D43" s="32"/>
      <c r="E43" s="32"/>
      <c r="F43" s="32"/>
      <c r="G43" s="32"/>
      <c r="H43" s="32"/>
      <c r="I43" s="32"/>
      <c r="J43" s="86"/>
      <c r="K43" s="31"/>
      <c r="L43" s="36"/>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row>
    <row r="44" spans="1:54" ht="32.5" customHeight="1" thickBot="1" x14ac:dyDescent="0.4">
      <c r="A44" s="10"/>
      <c r="B44" s="35"/>
      <c r="C44" s="465" t="s">
        <v>539</v>
      </c>
      <c r="D44" s="465"/>
      <c r="E44" s="465"/>
      <c r="F44" s="465"/>
      <c r="G44" s="465"/>
      <c r="H44" s="465"/>
      <c r="I44" s="465"/>
      <c r="J44" s="465"/>
      <c r="K44" s="31"/>
      <c r="L44" s="36"/>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row>
    <row r="45" spans="1:54" ht="7" customHeight="1" x14ac:dyDescent="0.35">
      <c r="A45" s="10"/>
      <c r="B45" s="35"/>
      <c r="C45" s="168"/>
      <c r="D45" s="455" t="s">
        <v>734</v>
      </c>
      <c r="E45" s="456"/>
      <c r="F45" s="456"/>
      <c r="G45" s="456"/>
      <c r="H45" s="456"/>
      <c r="I45" s="456"/>
      <c r="J45" s="456"/>
      <c r="K45" s="456"/>
      <c r="L45" s="36"/>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row>
    <row r="46" spans="1:54" ht="15" customHeight="1" x14ac:dyDescent="0.35">
      <c r="A46" s="10"/>
      <c r="B46" s="35"/>
      <c r="C46" s="168"/>
      <c r="D46" s="457"/>
      <c r="E46" s="458"/>
      <c r="F46" s="458"/>
      <c r="G46" s="458"/>
      <c r="H46" s="458"/>
      <c r="I46" s="458"/>
      <c r="J46" s="458"/>
      <c r="K46" s="458"/>
      <c r="L46" s="36"/>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row>
    <row r="47" spans="1:54" ht="15" customHeight="1" x14ac:dyDescent="0.35">
      <c r="A47" s="10"/>
      <c r="B47" s="35"/>
      <c r="C47" s="168"/>
      <c r="D47" s="457"/>
      <c r="E47" s="458"/>
      <c r="F47" s="458"/>
      <c r="G47" s="458"/>
      <c r="H47" s="458"/>
      <c r="I47" s="458"/>
      <c r="J47" s="458"/>
      <c r="K47" s="458"/>
      <c r="L47" s="36"/>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row>
    <row r="48" spans="1:54" ht="15" customHeight="1" x14ac:dyDescent="0.35">
      <c r="A48" s="10"/>
      <c r="B48" s="35"/>
      <c r="C48" s="168"/>
      <c r="D48" s="457"/>
      <c r="E48" s="458"/>
      <c r="F48" s="458"/>
      <c r="G48" s="458"/>
      <c r="H48" s="458"/>
      <c r="I48" s="458"/>
      <c r="J48" s="458"/>
      <c r="K48" s="458"/>
      <c r="L48" s="36"/>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row>
    <row r="49" spans="1:54" ht="15" customHeight="1" x14ac:dyDescent="0.35">
      <c r="A49" s="10"/>
      <c r="B49" s="35"/>
      <c r="C49" s="168"/>
      <c r="D49" s="457"/>
      <c r="E49" s="458"/>
      <c r="F49" s="458"/>
      <c r="G49" s="458"/>
      <c r="H49" s="458"/>
      <c r="I49" s="458"/>
      <c r="J49" s="458"/>
      <c r="K49" s="458"/>
      <c r="L49" s="36"/>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row>
    <row r="50" spans="1:54" ht="15" customHeight="1" x14ac:dyDescent="0.35">
      <c r="A50" s="10"/>
      <c r="B50" s="35"/>
      <c r="C50" s="168"/>
      <c r="D50" s="457"/>
      <c r="E50" s="458"/>
      <c r="F50" s="458"/>
      <c r="G50" s="458"/>
      <c r="H50" s="458"/>
      <c r="I50" s="458"/>
      <c r="J50" s="458"/>
      <c r="K50" s="458"/>
      <c r="L50" s="36"/>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row>
    <row r="51" spans="1:54" ht="1.5" customHeight="1" x14ac:dyDescent="0.35">
      <c r="A51" s="10"/>
      <c r="B51" s="35"/>
      <c r="C51" s="168"/>
      <c r="D51" s="457"/>
      <c r="E51" s="458"/>
      <c r="F51" s="458"/>
      <c r="G51" s="458"/>
      <c r="H51" s="458"/>
      <c r="I51" s="458"/>
      <c r="J51" s="458"/>
      <c r="K51" s="458"/>
      <c r="L51" s="36"/>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row>
    <row r="52" spans="1:54" ht="5.5" customHeight="1" thickBot="1" x14ac:dyDescent="0.4">
      <c r="A52" s="10"/>
      <c r="B52" s="35"/>
      <c r="C52" s="168"/>
      <c r="D52" s="463"/>
      <c r="E52" s="464"/>
      <c r="F52" s="464"/>
      <c r="G52" s="464"/>
      <c r="H52" s="464"/>
      <c r="I52" s="464"/>
      <c r="J52" s="464"/>
      <c r="K52" s="464"/>
      <c r="L52" s="36"/>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row>
    <row r="53" spans="1:54" x14ac:dyDescent="0.35">
      <c r="A53" s="10"/>
      <c r="B53" s="35"/>
      <c r="C53" s="32"/>
      <c r="D53" s="32"/>
      <c r="E53" s="32"/>
      <c r="F53" s="32"/>
      <c r="G53" s="32"/>
      <c r="H53" s="32"/>
      <c r="I53" s="32"/>
      <c r="J53" s="86"/>
      <c r="K53" s="32"/>
      <c r="L53" s="36"/>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row>
    <row r="54" spans="1:54" ht="8.5" customHeight="1" x14ac:dyDescent="0.35">
      <c r="A54" s="10"/>
      <c r="B54" s="35"/>
      <c r="C54" s="32"/>
      <c r="D54" s="32"/>
      <c r="E54" s="32"/>
      <c r="F54" s="32"/>
      <c r="G54" s="32"/>
      <c r="H54" s="32"/>
      <c r="I54" s="32"/>
      <c r="J54" s="86"/>
      <c r="K54" s="32"/>
      <c r="L54" s="36"/>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row>
    <row r="55" spans="1:54" ht="25.4" customHeight="1" thickBot="1" x14ac:dyDescent="0.4">
      <c r="A55" s="10"/>
      <c r="B55" s="35"/>
      <c r="C55" s="38"/>
      <c r="D55" s="477" t="s">
        <v>562</v>
      </c>
      <c r="E55" s="477"/>
      <c r="F55" s="477" t="s">
        <v>542</v>
      </c>
      <c r="G55" s="477"/>
      <c r="H55" s="476" t="s">
        <v>142</v>
      </c>
      <c r="I55" s="476"/>
      <c r="J55" s="77" t="s">
        <v>143</v>
      </c>
      <c r="K55" s="77" t="s">
        <v>124</v>
      </c>
      <c r="L55" s="36"/>
      <c r="M55" s="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row>
    <row r="56" spans="1:54" ht="40" customHeight="1" thickBot="1" x14ac:dyDescent="0.4">
      <c r="A56" s="10"/>
      <c r="B56" s="35"/>
      <c r="C56" s="499" t="s">
        <v>540</v>
      </c>
      <c r="D56" s="487"/>
      <c r="E56" s="488"/>
      <c r="F56" s="487"/>
      <c r="G56" s="488"/>
      <c r="H56" s="487"/>
      <c r="I56" s="488"/>
      <c r="J56" s="83"/>
      <c r="K56" s="83"/>
      <c r="L56" s="36"/>
      <c r="M56" s="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row>
    <row r="57" spans="1:54" ht="40" customHeight="1" thickBot="1" x14ac:dyDescent="0.4">
      <c r="A57" s="10"/>
      <c r="B57" s="35"/>
      <c r="C57" s="499"/>
      <c r="D57" s="487"/>
      <c r="E57" s="488"/>
      <c r="F57" s="487"/>
      <c r="G57" s="488"/>
      <c r="H57" s="487"/>
      <c r="I57" s="488"/>
      <c r="J57" s="83"/>
      <c r="K57" s="83"/>
      <c r="L57" s="36"/>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row>
    <row r="58" spans="1:54" ht="48" customHeight="1" thickBot="1" x14ac:dyDescent="0.4">
      <c r="A58" s="10"/>
      <c r="B58" s="35"/>
      <c r="C58" s="499"/>
      <c r="D58" s="487"/>
      <c r="E58" s="488"/>
      <c r="F58" s="487"/>
      <c r="G58" s="488"/>
      <c r="H58" s="487"/>
      <c r="I58" s="488"/>
      <c r="J58" s="83"/>
      <c r="K58" s="83"/>
      <c r="L58" s="36"/>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row>
    <row r="59" spans="1:54" ht="26.15" customHeight="1" thickBot="1" x14ac:dyDescent="0.4">
      <c r="A59" s="10"/>
      <c r="B59" s="35"/>
      <c r="C59" s="499"/>
      <c r="D59" s="32"/>
      <c r="E59" s="32"/>
      <c r="F59" s="32"/>
      <c r="G59" s="32"/>
      <c r="H59" s="32"/>
      <c r="I59" s="32"/>
      <c r="J59" s="85" t="s">
        <v>139</v>
      </c>
      <c r="K59" s="87"/>
      <c r="L59" s="36"/>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row>
    <row r="60" spans="1:54" ht="15" thickBot="1" x14ac:dyDescent="0.4">
      <c r="A60" s="10"/>
      <c r="B60" s="35"/>
      <c r="C60" s="32"/>
      <c r="D60" s="104" t="s">
        <v>159</v>
      </c>
      <c r="E60" s="107"/>
      <c r="F60" s="107"/>
      <c r="G60" s="107"/>
      <c r="H60" s="32"/>
      <c r="I60" s="32"/>
      <c r="J60" s="86"/>
      <c r="K60" s="32"/>
      <c r="L60" s="36"/>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row>
    <row r="61" spans="1:54" ht="15" thickBot="1" x14ac:dyDescent="0.4">
      <c r="A61" s="10"/>
      <c r="B61" s="35"/>
      <c r="C61" s="32"/>
      <c r="D61" s="62" t="s">
        <v>9</v>
      </c>
      <c r="E61" s="469"/>
      <c r="F61" s="470"/>
      <c r="G61" s="470"/>
      <c r="H61" s="470"/>
      <c r="I61" s="470"/>
      <c r="J61" s="471"/>
      <c r="K61" s="32"/>
      <c r="L61" s="36"/>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row>
    <row r="62" spans="1:54" ht="15" thickBot="1" x14ac:dyDescent="0.4">
      <c r="A62" s="10"/>
      <c r="B62" s="35"/>
      <c r="C62" s="32"/>
      <c r="D62" s="62" t="s">
        <v>11</v>
      </c>
      <c r="E62" s="469"/>
      <c r="F62" s="470"/>
      <c r="G62" s="470"/>
      <c r="H62" s="470"/>
      <c r="I62" s="470"/>
      <c r="J62" s="471"/>
      <c r="K62" s="32"/>
      <c r="L62" s="36"/>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row>
    <row r="63" spans="1:54" ht="15" thickBot="1" x14ac:dyDescent="0.4">
      <c r="A63" s="10"/>
      <c r="B63" s="35"/>
      <c r="C63" s="32"/>
      <c r="D63" s="62"/>
      <c r="E63" s="32"/>
      <c r="F63" s="32"/>
      <c r="G63" s="32"/>
      <c r="H63" s="32"/>
      <c r="I63" s="32"/>
      <c r="J63" s="32"/>
      <c r="K63" s="32"/>
      <c r="L63" s="36"/>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row>
    <row r="64" spans="1:54" ht="191.15" customHeight="1" thickBot="1" x14ac:dyDescent="0.4">
      <c r="A64" s="10"/>
      <c r="B64" s="35"/>
      <c r="C64" s="495" t="s">
        <v>144</v>
      </c>
      <c r="D64" s="495"/>
      <c r="E64" s="495"/>
      <c r="F64" s="496" t="s">
        <v>713</v>
      </c>
      <c r="G64" s="497"/>
      <c r="H64" s="497"/>
      <c r="I64" s="497"/>
      <c r="J64" s="497"/>
      <c r="K64" s="498"/>
      <c r="L64" s="36"/>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row>
    <row r="65" spans="1:54" s="6" customFormat="1" ht="18.75" customHeight="1" x14ac:dyDescent="0.35">
      <c r="A65" s="9"/>
      <c r="B65" s="35"/>
      <c r="C65" s="39"/>
      <c r="D65" s="39"/>
      <c r="E65" s="39"/>
      <c r="F65" s="39"/>
      <c r="G65" s="39"/>
      <c r="H65" s="39"/>
      <c r="I65" s="39"/>
      <c r="J65" s="81"/>
      <c r="K65" s="81"/>
      <c r="L65" s="36"/>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row>
    <row r="66" spans="1:54" s="6" customFormat="1" ht="15.75" customHeight="1" thickBot="1" x14ac:dyDescent="0.4">
      <c r="A66" s="9"/>
      <c r="B66" s="35"/>
      <c r="C66" s="32"/>
      <c r="D66" s="176" t="s">
        <v>544</v>
      </c>
      <c r="E66" s="33"/>
      <c r="F66" s="33"/>
      <c r="G66" s="33"/>
      <c r="H66" s="33"/>
      <c r="I66" s="61" t="s">
        <v>117</v>
      </c>
      <c r="J66" s="81"/>
      <c r="K66" s="81"/>
      <c r="L66" s="36"/>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row>
    <row r="67" spans="1:54" s="6" customFormat="1" ht="78" customHeight="1" x14ac:dyDescent="0.35">
      <c r="A67" s="9"/>
      <c r="B67" s="35"/>
      <c r="C67" s="180" t="s">
        <v>546</v>
      </c>
      <c r="D67" s="489" t="s">
        <v>545</v>
      </c>
      <c r="E67" s="490"/>
      <c r="F67" s="491"/>
      <c r="G67" s="33"/>
      <c r="H67" s="18" t="s">
        <v>118</v>
      </c>
      <c r="I67" s="489" t="s">
        <v>168</v>
      </c>
      <c r="J67" s="490"/>
      <c r="K67" s="491"/>
      <c r="L67" s="36"/>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row>
    <row r="68" spans="1:54" s="6" customFormat="1" ht="54.75" customHeight="1" x14ac:dyDescent="0.35">
      <c r="A68" s="9"/>
      <c r="B68" s="35"/>
      <c r="C68" s="181" t="s">
        <v>547</v>
      </c>
      <c r="D68" s="492" t="s">
        <v>552</v>
      </c>
      <c r="E68" s="493"/>
      <c r="F68" s="494"/>
      <c r="G68" s="33"/>
      <c r="H68" s="19" t="s">
        <v>119</v>
      </c>
      <c r="I68" s="492" t="s">
        <v>169</v>
      </c>
      <c r="J68" s="493"/>
      <c r="K68" s="494"/>
      <c r="L68" s="36"/>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row>
    <row r="69" spans="1:54" s="6" customFormat="1" ht="58.5" customHeight="1" x14ac:dyDescent="0.35">
      <c r="A69" s="9"/>
      <c r="B69" s="35"/>
      <c r="C69" s="181" t="s">
        <v>548</v>
      </c>
      <c r="D69" s="492" t="s">
        <v>553</v>
      </c>
      <c r="E69" s="493"/>
      <c r="F69" s="494"/>
      <c r="G69" s="33"/>
      <c r="H69" s="19" t="s">
        <v>120</v>
      </c>
      <c r="I69" s="492" t="s">
        <v>170</v>
      </c>
      <c r="J69" s="493"/>
      <c r="K69" s="494"/>
      <c r="L69" s="36"/>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row>
    <row r="70" spans="1:54" ht="60" customHeight="1" x14ac:dyDescent="0.35">
      <c r="A70" s="10"/>
      <c r="B70" s="35"/>
      <c r="C70" s="181" t="s">
        <v>549</v>
      </c>
      <c r="D70" s="492" t="s">
        <v>554</v>
      </c>
      <c r="E70" s="493"/>
      <c r="F70" s="494"/>
      <c r="G70" s="33"/>
      <c r="H70" s="19" t="s">
        <v>121</v>
      </c>
      <c r="I70" s="492" t="s">
        <v>171</v>
      </c>
      <c r="J70" s="493"/>
      <c r="K70" s="494"/>
      <c r="L70" s="36"/>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row>
    <row r="71" spans="1:54" ht="54" customHeight="1" x14ac:dyDescent="0.35">
      <c r="A71" s="10"/>
      <c r="B71" s="30"/>
      <c r="C71" s="181" t="s">
        <v>550</v>
      </c>
      <c r="D71" s="492" t="s">
        <v>555</v>
      </c>
      <c r="E71" s="493"/>
      <c r="F71" s="494"/>
      <c r="G71" s="33"/>
      <c r="H71" s="19" t="s">
        <v>122</v>
      </c>
      <c r="I71" s="492" t="s">
        <v>172</v>
      </c>
      <c r="J71" s="493"/>
      <c r="K71" s="494"/>
      <c r="L71" s="3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row>
    <row r="72" spans="1:54" ht="61.5" customHeight="1" thickBot="1" x14ac:dyDescent="0.4">
      <c r="A72" s="10"/>
      <c r="B72" s="30"/>
      <c r="C72" s="181" t="s">
        <v>551</v>
      </c>
      <c r="D72" s="492" t="s">
        <v>556</v>
      </c>
      <c r="E72" s="493"/>
      <c r="F72" s="494"/>
      <c r="G72" s="33"/>
      <c r="H72" s="20" t="s">
        <v>123</v>
      </c>
      <c r="I72" s="484" t="s">
        <v>173</v>
      </c>
      <c r="J72" s="485"/>
      <c r="K72" s="486"/>
      <c r="L72" s="3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row>
    <row r="73" spans="1:54" ht="61.5" customHeight="1" x14ac:dyDescent="0.35">
      <c r="A73" s="10"/>
      <c r="B73" s="30"/>
      <c r="C73" s="182" t="s">
        <v>557</v>
      </c>
      <c r="D73" s="492" t="s">
        <v>559</v>
      </c>
      <c r="E73" s="493"/>
      <c r="F73" s="494"/>
      <c r="G73" s="30"/>
      <c r="H73" s="105"/>
      <c r="I73" s="177"/>
      <c r="J73" s="177"/>
      <c r="K73" s="177"/>
      <c r="L73" s="3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row>
    <row r="74" spans="1:54" ht="61.5" customHeight="1" thickBot="1" x14ac:dyDescent="0.4">
      <c r="A74" s="10"/>
      <c r="B74" s="169"/>
      <c r="C74" s="183" t="s">
        <v>558</v>
      </c>
      <c r="D74" s="484" t="s">
        <v>560</v>
      </c>
      <c r="E74" s="485"/>
      <c r="F74" s="486"/>
      <c r="G74" s="30"/>
      <c r="H74" s="105"/>
      <c r="I74" s="177"/>
      <c r="J74" s="177"/>
      <c r="K74" s="177"/>
      <c r="L74" s="3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row>
    <row r="75" spans="1:54" ht="15" thickBot="1" x14ac:dyDescent="0.4">
      <c r="A75" s="10"/>
      <c r="B75" s="40"/>
      <c r="C75" s="41"/>
      <c r="D75" s="42"/>
      <c r="E75" s="42"/>
      <c r="F75" s="42"/>
      <c r="G75" s="42"/>
      <c r="H75" s="42"/>
      <c r="I75" s="42"/>
      <c r="J75" s="82"/>
      <c r="K75" s="82"/>
      <c r="L75" s="43"/>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row>
    <row r="76" spans="1:54" ht="50.15" customHeight="1" x14ac:dyDescent="0.35">
      <c r="A76" s="10"/>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row>
    <row r="77" spans="1:54" ht="50.15" customHeight="1" x14ac:dyDescent="0.35">
      <c r="A77" s="10"/>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row>
    <row r="78" spans="1:54" ht="49.5" customHeight="1" x14ac:dyDescent="0.35">
      <c r="A78" s="10"/>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row>
    <row r="79" spans="1:54" ht="50.15" customHeight="1" x14ac:dyDescent="0.35">
      <c r="A79" s="10"/>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row>
    <row r="80" spans="1:54" ht="50.15" customHeight="1" x14ac:dyDescent="0.35">
      <c r="A80" s="10"/>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row>
    <row r="81" spans="1:54" ht="50.15" customHeight="1" x14ac:dyDescent="0.35">
      <c r="A81" s="1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row>
    <row r="82" spans="1:54" x14ac:dyDescent="0.35">
      <c r="A82" s="1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row>
    <row r="83" spans="1:54" x14ac:dyDescent="0.35">
      <c r="A83" s="10"/>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row>
    <row r="84" spans="1:54" x14ac:dyDescent="0.35">
      <c r="A84" s="10"/>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row>
    <row r="85" spans="1:54" x14ac:dyDescent="0.35">
      <c r="A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row>
    <row r="86" spans="1:54"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row>
    <row r="87" spans="1:54"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row>
    <row r="88" spans="1:54"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row>
    <row r="89" spans="1:54" x14ac:dyDescent="0.35">
      <c r="A89" s="71"/>
      <c r="B89" s="71"/>
      <c r="C89" s="71"/>
      <c r="D89" s="71"/>
      <c r="E89" s="71"/>
      <c r="F89" s="71"/>
      <c r="G89" s="71"/>
      <c r="H89" s="71"/>
      <c r="I89" s="71"/>
      <c r="J89" s="71"/>
      <c r="K89" s="71"/>
      <c r="L89" s="71"/>
      <c r="M89" s="71"/>
    </row>
    <row r="90" spans="1:54" x14ac:dyDescent="0.35">
      <c r="A90" s="71"/>
      <c r="B90" s="71"/>
      <c r="C90" s="71"/>
      <c r="D90" s="71"/>
      <c r="E90" s="71"/>
      <c r="F90" s="71"/>
      <c r="G90" s="71"/>
      <c r="H90" s="71"/>
      <c r="I90" s="71"/>
      <c r="J90" s="71"/>
      <c r="K90" s="71"/>
      <c r="L90" s="71"/>
      <c r="M90" s="71"/>
    </row>
    <row r="91" spans="1:54" x14ac:dyDescent="0.35">
      <c r="A91" s="71"/>
      <c r="B91" s="71"/>
      <c r="C91" s="71"/>
      <c r="D91" s="71"/>
      <c r="E91" s="71"/>
      <c r="F91" s="71"/>
      <c r="G91" s="71"/>
      <c r="H91" s="71"/>
      <c r="I91" s="71"/>
      <c r="J91" s="71"/>
      <c r="K91" s="71"/>
      <c r="L91" s="71"/>
      <c r="M91" s="71"/>
    </row>
    <row r="92" spans="1:54" x14ac:dyDescent="0.35">
      <c r="A92" s="71"/>
      <c r="B92" s="71"/>
      <c r="C92" s="71"/>
      <c r="D92" s="71"/>
      <c r="E92" s="71"/>
      <c r="F92" s="71"/>
      <c r="G92" s="71"/>
      <c r="H92" s="71"/>
      <c r="I92" s="71"/>
      <c r="J92" s="71"/>
      <c r="K92" s="71"/>
      <c r="L92" s="71"/>
      <c r="M92" s="71"/>
    </row>
    <row r="93" spans="1:54" x14ac:dyDescent="0.35">
      <c r="A93" s="71"/>
      <c r="B93" s="71"/>
      <c r="C93" s="71"/>
      <c r="D93" s="71"/>
      <c r="E93" s="71"/>
      <c r="F93" s="71"/>
      <c r="G93" s="71"/>
      <c r="H93" s="71"/>
      <c r="I93" s="71"/>
      <c r="J93" s="71"/>
      <c r="K93" s="71"/>
      <c r="L93" s="71"/>
      <c r="M93" s="71"/>
    </row>
    <row r="94" spans="1:54" x14ac:dyDescent="0.35">
      <c r="A94" s="71"/>
      <c r="B94" s="71"/>
      <c r="C94" s="71"/>
      <c r="D94" s="71"/>
      <c r="E94" s="71"/>
      <c r="F94" s="71"/>
      <c r="G94" s="71"/>
      <c r="H94" s="71"/>
      <c r="I94" s="71"/>
      <c r="J94" s="71"/>
      <c r="K94" s="71"/>
      <c r="L94" s="71"/>
      <c r="M94" s="71"/>
    </row>
    <row r="95" spans="1:54" x14ac:dyDescent="0.35">
      <c r="A95" s="71"/>
      <c r="B95" s="71"/>
      <c r="C95" s="71"/>
      <c r="D95" s="71"/>
      <c r="E95" s="71"/>
      <c r="F95" s="71"/>
      <c r="G95" s="71"/>
      <c r="H95" s="71"/>
      <c r="I95" s="71"/>
      <c r="J95" s="71"/>
      <c r="K95" s="71"/>
      <c r="L95" s="71"/>
      <c r="M95" s="71"/>
    </row>
    <row r="96" spans="1:54" x14ac:dyDescent="0.35">
      <c r="A96" s="71"/>
      <c r="B96" s="71"/>
      <c r="C96" s="71"/>
      <c r="D96" s="71"/>
      <c r="E96" s="71"/>
      <c r="F96" s="71"/>
      <c r="G96" s="71"/>
      <c r="H96" s="71"/>
      <c r="I96" s="71"/>
      <c r="J96" s="71"/>
      <c r="K96" s="71"/>
      <c r="L96" s="71"/>
      <c r="M96" s="71"/>
    </row>
    <row r="97" spans="1:13" x14ac:dyDescent="0.35">
      <c r="A97" s="71"/>
      <c r="B97" s="71"/>
      <c r="C97" s="71"/>
      <c r="D97" s="71"/>
      <c r="E97" s="71"/>
      <c r="F97" s="71"/>
      <c r="G97" s="71"/>
      <c r="H97" s="71"/>
      <c r="I97" s="71"/>
      <c r="J97" s="71"/>
      <c r="K97" s="71"/>
      <c r="L97" s="71"/>
      <c r="M97" s="71"/>
    </row>
    <row r="98" spans="1:13" x14ac:dyDescent="0.35">
      <c r="A98" s="71"/>
      <c r="B98" s="71"/>
      <c r="C98" s="71"/>
      <c r="D98" s="71"/>
      <c r="E98" s="71"/>
      <c r="F98" s="71"/>
      <c r="G98" s="71"/>
      <c r="H98" s="71"/>
      <c r="I98" s="71"/>
      <c r="J98" s="71"/>
      <c r="K98" s="71"/>
      <c r="L98" s="71"/>
      <c r="M98" s="71"/>
    </row>
    <row r="99" spans="1:13" x14ac:dyDescent="0.35">
      <c r="A99" s="71"/>
      <c r="B99" s="71"/>
      <c r="C99" s="71"/>
      <c r="D99" s="71"/>
      <c r="E99" s="71"/>
      <c r="F99" s="71"/>
      <c r="G99" s="71"/>
      <c r="H99" s="71"/>
      <c r="I99" s="71"/>
      <c r="J99" s="71"/>
      <c r="K99" s="71"/>
      <c r="L99" s="71"/>
      <c r="M99" s="71"/>
    </row>
    <row r="100" spans="1:13" x14ac:dyDescent="0.35">
      <c r="A100" s="71"/>
      <c r="B100" s="71"/>
      <c r="C100" s="71"/>
      <c r="D100" s="71"/>
      <c r="E100" s="71"/>
      <c r="F100" s="71"/>
      <c r="G100" s="71"/>
      <c r="H100" s="71"/>
      <c r="I100" s="71"/>
      <c r="J100" s="71"/>
      <c r="K100" s="71"/>
      <c r="L100" s="71"/>
      <c r="M100" s="71"/>
    </row>
    <row r="101" spans="1:13" x14ac:dyDescent="0.35">
      <c r="A101" s="71"/>
      <c r="B101" s="71"/>
      <c r="C101" s="71"/>
      <c r="D101" s="71"/>
      <c r="E101" s="71"/>
      <c r="F101" s="71"/>
      <c r="G101" s="71"/>
      <c r="H101" s="71"/>
      <c r="I101" s="71"/>
      <c r="J101" s="71"/>
      <c r="K101" s="71"/>
      <c r="L101" s="71"/>
      <c r="M101" s="71"/>
    </row>
    <row r="102" spans="1:13" x14ac:dyDescent="0.35">
      <c r="A102" s="71"/>
      <c r="B102" s="71"/>
      <c r="C102" s="71"/>
      <c r="D102" s="71"/>
      <c r="E102" s="71"/>
      <c r="F102" s="71"/>
      <c r="G102" s="71"/>
      <c r="H102" s="71"/>
      <c r="I102" s="71"/>
      <c r="J102" s="71"/>
      <c r="K102" s="71"/>
      <c r="L102" s="71"/>
      <c r="M102" s="71"/>
    </row>
    <row r="103" spans="1:13" x14ac:dyDescent="0.35">
      <c r="A103" s="71"/>
      <c r="B103" s="71"/>
      <c r="C103" s="71"/>
      <c r="D103" s="71"/>
      <c r="E103" s="71"/>
      <c r="F103" s="71"/>
      <c r="G103" s="71"/>
      <c r="H103" s="71"/>
      <c r="I103" s="71"/>
      <c r="J103" s="71"/>
      <c r="K103" s="71"/>
      <c r="L103" s="71"/>
      <c r="M103" s="71"/>
    </row>
    <row r="104" spans="1:13" x14ac:dyDescent="0.35">
      <c r="A104" s="71"/>
      <c r="B104" s="71"/>
      <c r="C104" s="71"/>
      <c r="D104" s="71"/>
      <c r="E104" s="71"/>
      <c r="F104" s="71"/>
      <c r="G104" s="71"/>
      <c r="H104" s="71"/>
      <c r="I104" s="71"/>
      <c r="J104" s="71"/>
      <c r="K104" s="71"/>
      <c r="L104" s="71"/>
      <c r="M104" s="71"/>
    </row>
    <row r="105" spans="1:13" x14ac:dyDescent="0.35">
      <c r="A105" s="71"/>
      <c r="B105" s="71"/>
      <c r="C105" s="71"/>
      <c r="D105" s="71"/>
      <c r="E105" s="71"/>
      <c r="F105" s="71"/>
      <c r="G105" s="71"/>
      <c r="H105" s="71"/>
      <c r="I105" s="71"/>
      <c r="J105" s="71"/>
      <c r="K105" s="71"/>
      <c r="L105" s="71"/>
      <c r="M105" s="71"/>
    </row>
    <row r="106" spans="1:13" x14ac:dyDescent="0.35">
      <c r="A106" s="71"/>
      <c r="B106" s="71"/>
      <c r="C106" s="71"/>
      <c r="D106" s="71"/>
      <c r="E106" s="71"/>
      <c r="F106" s="71"/>
      <c r="G106" s="71"/>
      <c r="H106" s="71"/>
      <c r="I106" s="71"/>
      <c r="J106" s="71"/>
      <c r="K106" s="71"/>
      <c r="L106" s="71"/>
      <c r="M106" s="71"/>
    </row>
    <row r="107" spans="1:13" x14ac:dyDescent="0.35">
      <c r="A107" s="71"/>
      <c r="B107" s="71"/>
      <c r="C107" s="71"/>
      <c r="D107" s="71"/>
      <c r="E107" s="71"/>
      <c r="F107" s="71"/>
      <c r="G107" s="71"/>
      <c r="H107" s="71"/>
      <c r="I107" s="71"/>
      <c r="J107" s="71"/>
      <c r="K107" s="71"/>
      <c r="L107" s="71"/>
      <c r="M107" s="71"/>
    </row>
    <row r="108" spans="1:13" x14ac:dyDescent="0.35">
      <c r="A108" s="71"/>
      <c r="B108" s="71"/>
      <c r="C108" s="71"/>
      <c r="D108" s="71"/>
      <c r="E108" s="71"/>
      <c r="F108" s="71"/>
      <c r="G108" s="71"/>
      <c r="H108" s="71"/>
      <c r="I108" s="71"/>
      <c r="J108" s="71"/>
      <c r="K108" s="71"/>
      <c r="L108" s="71"/>
      <c r="M108" s="71"/>
    </row>
    <row r="109" spans="1:13" x14ac:dyDescent="0.35">
      <c r="A109" s="71"/>
      <c r="B109" s="71"/>
      <c r="C109" s="71"/>
      <c r="D109" s="71"/>
      <c r="E109" s="71"/>
      <c r="F109" s="71"/>
      <c r="G109" s="71"/>
      <c r="H109" s="71"/>
      <c r="I109" s="71"/>
      <c r="J109" s="71"/>
      <c r="K109" s="71"/>
      <c r="L109" s="71"/>
      <c r="M109" s="71"/>
    </row>
    <row r="110" spans="1:13" x14ac:dyDescent="0.35">
      <c r="A110" s="71"/>
      <c r="B110" s="71"/>
      <c r="C110" s="71"/>
      <c r="D110" s="71"/>
      <c r="E110" s="71"/>
      <c r="F110" s="71"/>
      <c r="G110" s="71"/>
      <c r="H110" s="71"/>
      <c r="I110" s="71"/>
      <c r="J110" s="71"/>
      <c r="K110" s="71"/>
      <c r="L110" s="71"/>
      <c r="M110" s="71"/>
    </row>
    <row r="111" spans="1:13" x14ac:dyDescent="0.35">
      <c r="A111" s="71"/>
      <c r="B111" s="71"/>
      <c r="C111" s="71"/>
      <c r="D111" s="71"/>
      <c r="E111" s="71"/>
      <c r="F111" s="71"/>
      <c r="G111" s="71"/>
      <c r="H111" s="71"/>
      <c r="I111" s="71"/>
      <c r="J111" s="71"/>
      <c r="K111" s="71"/>
      <c r="L111" s="71"/>
      <c r="M111" s="71"/>
    </row>
    <row r="112" spans="1:13" x14ac:dyDescent="0.35">
      <c r="A112" s="71"/>
      <c r="B112" s="71"/>
      <c r="C112" s="71"/>
      <c r="D112" s="71"/>
      <c r="E112" s="71"/>
      <c r="F112" s="71"/>
      <c r="G112" s="71"/>
      <c r="H112" s="71"/>
      <c r="I112" s="71"/>
      <c r="J112" s="71"/>
      <c r="K112" s="71"/>
      <c r="L112" s="71"/>
      <c r="M112" s="71"/>
    </row>
    <row r="113" spans="1:13" x14ac:dyDescent="0.35">
      <c r="A113" s="71"/>
      <c r="B113" s="71"/>
      <c r="C113" s="71"/>
      <c r="D113" s="71"/>
      <c r="E113" s="71"/>
      <c r="F113" s="71"/>
      <c r="G113" s="71"/>
      <c r="H113" s="71"/>
      <c r="I113" s="71"/>
      <c r="J113" s="71"/>
      <c r="K113" s="71"/>
      <c r="L113" s="71"/>
      <c r="M113" s="71"/>
    </row>
    <row r="114" spans="1:13" x14ac:dyDescent="0.35">
      <c r="A114" s="71"/>
      <c r="B114" s="71"/>
      <c r="C114" s="71"/>
      <c r="D114" s="71"/>
      <c r="E114" s="71"/>
      <c r="F114" s="71"/>
      <c r="G114" s="71"/>
      <c r="H114" s="71"/>
      <c r="I114" s="71"/>
      <c r="J114" s="71"/>
      <c r="K114" s="71"/>
      <c r="L114" s="71"/>
      <c r="M114" s="71"/>
    </row>
    <row r="115" spans="1:13" x14ac:dyDescent="0.35">
      <c r="A115" s="71"/>
      <c r="B115" s="71"/>
      <c r="C115" s="71"/>
      <c r="D115" s="71"/>
      <c r="E115" s="71"/>
      <c r="F115" s="71"/>
      <c r="G115" s="71"/>
      <c r="H115" s="71"/>
      <c r="I115" s="71"/>
      <c r="J115" s="71"/>
      <c r="K115" s="71"/>
      <c r="L115" s="71"/>
      <c r="M115" s="71"/>
    </row>
    <row r="116" spans="1:13" x14ac:dyDescent="0.35">
      <c r="A116" s="71"/>
      <c r="B116" s="71"/>
      <c r="C116" s="71"/>
      <c r="D116" s="71"/>
      <c r="E116" s="71"/>
      <c r="F116" s="71"/>
      <c r="G116" s="71"/>
      <c r="H116" s="71"/>
      <c r="I116" s="71"/>
      <c r="J116" s="71"/>
      <c r="K116" s="71"/>
      <c r="L116" s="71"/>
      <c r="M116" s="71"/>
    </row>
    <row r="117" spans="1:13" x14ac:dyDescent="0.35">
      <c r="A117" s="71"/>
      <c r="B117" s="71"/>
      <c r="C117" s="71"/>
      <c r="D117" s="71"/>
      <c r="E117" s="71"/>
      <c r="F117" s="71"/>
      <c r="G117" s="71"/>
      <c r="H117" s="71"/>
      <c r="I117" s="71"/>
      <c r="J117" s="71"/>
      <c r="K117" s="71"/>
      <c r="L117" s="71"/>
      <c r="M117" s="71"/>
    </row>
    <row r="118" spans="1:13" x14ac:dyDescent="0.35">
      <c r="A118" s="71"/>
      <c r="B118" s="71"/>
      <c r="C118" s="71"/>
      <c r="D118" s="71"/>
      <c r="E118" s="71"/>
      <c r="F118" s="71"/>
      <c r="G118" s="71"/>
      <c r="H118" s="71"/>
      <c r="I118" s="71"/>
      <c r="J118" s="71"/>
      <c r="K118" s="71"/>
      <c r="L118" s="71"/>
      <c r="M118" s="71"/>
    </row>
    <row r="119" spans="1:13" x14ac:dyDescent="0.35">
      <c r="A119" s="71"/>
      <c r="B119" s="71"/>
      <c r="C119" s="71"/>
      <c r="D119" s="71"/>
      <c r="E119" s="71"/>
      <c r="F119" s="71"/>
      <c r="G119" s="71"/>
      <c r="H119" s="71"/>
      <c r="I119" s="71"/>
      <c r="J119" s="71"/>
      <c r="K119" s="71"/>
      <c r="L119" s="71"/>
      <c r="M119" s="71"/>
    </row>
    <row r="120" spans="1:13" x14ac:dyDescent="0.35">
      <c r="A120" s="71"/>
      <c r="B120" s="71"/>
      <c r="C120" s="71"/>
      <c r="D120" s="71"/>
      <c r="E120" s="71"/>
      <c r="F120" s="71"/>
      <c r="G120" s="71"/>
      <c r="H120" s="71"/>
      <c r="I120" s="71"/>
      <c r="J120" s="71"/>
      <c r="K120" s="71"/>
      <c r="L120" s="71"/>
      <c r="M120" s="71"/>
    </row>
    <row r="121" spans="1:13" x14ac:dyDescent="0.35">
      <c r="A121" s="71"/>
      <c r="B121" s="71"/>
      <c r="C121" s="71"/>
      <c r="D121" s="71"/>
      <c r="E121" s="71"/>
      <c r="F121" s="71"/>
      <c r="G121" s="71"/>
      <c r="H121" s="71"/>
      <c r="I121" s="71"/>
      <c r="J121" s="71"/>
      <c r="K121" s="71"/>
      <c r="L121" s="71"/>
      <c r="M121" s="71"/>
    </row>
    <row r="122" spans="1:13" x14ac:dyDescent="0.35">
      <c r="A122" s="71"/>
      <c r="B122" s="71"/>
      <c r="C122" s="71"/>
      <c r="D122" s="71"/>
      <c r="E122" s="71"/>
      <c r="F122" s="71"/>
      <c r="G122" s="71"/>
      <c r="H122" s="71"/>
      <c r="I122" s="71"/>
      <c r="J122" s="71"/>
      <c r="K122" s="71"/>
      <c r="L122" s="71"/>
      <c r="M122" s="71"/>
    </row>
    <row r="123" spans="1:13" x14ac:dyDescent="0.35">
      <c r="A123" s="71"/>
      <c r="B123" s="71"/>
      <c r="C123" s="71"/>
      <c r="D123" s="71"/>
      <c r="E123" s="71"/>
      <c r="F123" s="71"/>
      <c r="G123" s="71"/>
      <c r="H123" s="71"/>
      <c r="I123" s="71"/>
      <c r="J123" s="71"/>
      <c r="K123" s="71"/>
      <c r="L123" s="71"/>
      <c r="M123" s="71"/>
    </row>
    <row r="124" spans="1:13" x14ac:dyDescent="0.35">
      <c r="A124" s="71"/>
      <c r="B124" s="71"/>
      <c r="J124" s="71"/>
      <c r="K124" s="71"/>
      <c r="L124" s="71"/>
      <c r="M124" s="71"/>
    </row>
    <row r="125" spans="1:13" x14ac:dyDescent="0.35">
      <c r="A125" s="71"/>
      <c r="B125" s="71"/>
      <c r="J125" s="71"/>
      <c r="K125" s="71"/>
      <c r="L125" s="71"/>
      <c r="M125" s="71"/>
    </row>
    <row r="126" spans="1:13" x14ac:dyDescent="0.35">
      <c r="A126" s="71"/>
      <c r="B126" s="71"/>
      <c r="J126" s="71"/>
      <c r="K126" s="71"/>
      <c r="L126" s="71"/>
      <c r="M126" s="71"/>
    </row>
    <row r="127" spans="1:13" x14ac:dyDescent="0.35">
      <c r="A127" s="71"/>
      <c r="B127" s="71"/>
      <c r="J127" s="71"/>
      <c r="K127" s="71"/>
      <c r="L127" s="71"/>
      <c r="M127" s="71"/>
    </row>
    <row r="128" spans="1:13" x14ac:dyDescent="0.35">
      <c r="A128" s="71"/>
      <c r="B128" s="71"/>
      <c r="J128" s="71"/>
      <c r="K128" s="71"/>
      <c r="L128" s="71"/>
      <c r="M128" s="71"/>
    </row>
    <row r="129" spans="1:13" x14ac:dyDescent="0.35">
      <c r="A129" s="71"/>
      <c r="B129" s="71"/>
      <c r="J129" s="71"/>
      <c r="K129" s="71"/>
      <c r="L129" s="71"/>
      <c r="M129" s="71"/>
    </row>
    <row r="130" spans="1:13" x14ac:dyDescent="0.35">
      <c r="A130" s="71"/>
      <c r="B130" s="71"/>
      <c r="J130" s="71"/>
      <c r="K130" s="71"/>
      <c r="L130" s="71"/>
      <c r="M130" s="71"/>
    </row>
    <row r="131" spans="1:13" x14ac:dyDescent="0.35">
      <c r="A131" s="71"/>
      <c r="B131" s="71"/>
      <c r="J131" s="71"/>
      <c r="K131" s="71"/>
      <c r="L131" s="71"/>
      <c r="M131" s="71"/>
    </row>
    <row r="132" spans="1:13" x14ac:dyDescent="0.35">
      <c r="A132" s="71"/>
      <c r="B132" s="71"/>
      <c r="J132" s="71"/>
      <c r="K132" s="71"/>
      <c r="L132" s="71"/>
      <c r="M132" s="71"/>
    </row>
    <row r="133" spans="1:13" x14ac:dyDescent="0.35">
      <c r="B133" s="71"/>
      <c r="L133" s="71"/>
    </row>
  </sheetData>
  <mergeCells count="78">
    <mergeCell ref="D73:F73"/>
    <mergeCell ref="D74:F74"/>
    <mergeCell ref="D68:F68"/>
    <mergeCell ref="D69:F69"/>
    <mergeCell ref="D70:F70"/>
    <mergeCell ref="D71:F71"/>
    <mergeCell ref="D72:F72"/>
    <mergeCell ref="D55:E55"/>
    <mergeCell ref="D58:E58"/>
    <mergeCell ref="H55:I55"/>
    <mergeCell ref="D56:E56"/>
    <mergeCell ref="H56:I56"/>
    <mergeCell ref="F55:G55"/>
    <mergeCell ref="F56:G56"/>
    <mergeCell ref="F57:G57"/>
    <mergeCell ref="I72:K72"/>
    <mergeCell ref="H57:I57"/>
    <mergeCell ref="I67:K67"/>
    <mergeCell ref="I68:K68"/>
    <mergeCell ref="I69:K69"/>
    <mergeCell ref="I70:K70"/>
    <mergeCell ref="I71:K71"/>
    <mergeCell ref="E62:J62"/>
    <mergeCell ref="D57:E57"/>
    <mergeCell ref="H58:I58"/>
    <mergeCell ref="E61:J61"/>
    <mergeCell ref="C64:E64"/>
    <mergeCell ref="F58:G58"/>
    <mergeCell ref="F64:K64"/>
    <mergeCell ref="D67:F67"/>
    <mergeCell ref="C56:C59"/>
    <mergeCell ref="F37:G37"/>
    <mergeCell ref="D30:E30"/>
    <mergeCell ref="D38:E38"/>
    <mergeCell ref="D31:E31"/>
    <mergeCell ref="D32:E32"/>
    <mergeCell ref="D33:E33"/>
    <mergeCell ref="D34:E34"/>
    <mergeCell ref="D35:E35"/>
    <mergeCell ref="F32:G32"/>
    <mergeCell ref="E21:J21"/>
    <mergeCell ref="D14:E14"/>
    <mergeCell ref="D15:E15"/>
    <mergeCell ref="D16:E16"/>
    <mergeCell ref="F9:G9"/>
    <mergeCell ref="D9:E9"/>
    <mergeCell ref="D10:E10"/>
    <mergeCell ref="D11:E11"/>
    <mergeCell ref="D13:E13"/>
    <mergeCell ref="F10:G10"/>
    <mergeCell ref="D8:E8"/>
    <mergeCell ref="D7:E7"/>
    <mergeCell ref="F7:G7"/>
    <mergeCell ref="F8:G8"/>
    <mergeCell ref="E20:J20"/>
    <mergeCell ref="F14:G14"/>
    <mergeCell ref="F15:G15"/>
    <mergeCell ref="F16:G16"/>
    <mergeCell ref="D12:E12"/>
    <mergeCell ref="F11:G11"/>
    <mergeCell ref="F12:G12"/>
    <mergeCell ref="F13:G13"/>
    <mergeCell ref="D24:J27"/>
    <mergeCell ref="F34:G34"/>
    <mergeCell ref="F31:G31"/>
    <mergeCell ref="D45:K52"/>
    <mergeCell ref="C44:J44"/>
    <mergeCell ref="E42:J42"/>
    <mergeCell ref="E41:J41"/>
    <mergeCell ref="F33:G33"/>
    <mergeCell ref="D36:E36"/>
    <mergeCell ref="D37:E37"/>
    <mergeCell ref="F29:G29"/>
    <mergeCell ref="D29:E29"/>
    <mergeCell ref="F38:G38"/>
    <mergeCell ref="F30:G30"/>
    <mergeCell ref="F35:G35"/>
    <mergeCell ref="F36:G36"/>
  </mergeCells>
  <dataValidations count="6">
    <dataValidation type="list" allowBlank="1" showInputMessage="1" showErrorMessage="1" sqref="F57:G58"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55 H29 H7" xr:uid="{1B9734F0-50A7-479D-ABFE-1CB451E9E6F9}"/>
    <dataValidation allowBlank="1" showInputMessage="1" showErrorMessage="1" prompt="Refers to the progress expected to be reached at project finalization. " sqref="H55:I55 F29:G29 F7:G7" xr:uid="{796D07AB-DB36-4395-BBDF-F15569F365CC}"/>
    <dataValidation allowBlank="1" showInputMessage="1" showErrorMessage="1" prompt="Please use the drop-down menu to fill this section" sqref="F55:G55" xr:uid="{DBE09938-904E-475E-B929-C73798B23CCA}"/>
    <dataValidation allowBlank="1" showInputMessage="1" showErrorMessage="1" prompt="Report the project components/outcomes as in the project document " sqref="D55:E55 D29:E29 D7:E7" xr:uid="{DC1DFBE9-63D6-4B24-9A8E-F739A97F9FBC}"/>
    <dataValidation type="list" allowBlank="1" showInputMessage="1" showErrorMessage="1" prompt="Please use drop down menu to enter data " sqref="F56:G56" xr:uid="{C63439B7-344C-4846-A679-5884668B3792}">
      <formula1>"Outcome 1, Outcome 2, Outcome 3, Outcome 4, Outcome 5, Outcome 6, Outcome 7, Outcome 8"</formula1>
    </dataValidation>
  </dataValidations>
  <hyperlinks>
    <hyperlink ref="E42" r:id="rId1" xr:uid="{9038BA2C-15DE-4895-927D-38F2581135FE}"/>
    <hyperlink ref="E21" r:id="rId2" xr:uid="{77FEFBEB-8413-49B4-8ACF-21B94968272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2"/>
  <sheetViews>
    <sheetView topLeftCell="B30" workbookViewId="0">
      <selection activeCell="G8" sqref="G8"/>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453125" customWidth="1"/>
    <col min="7" max="7" width="36.81640625" customWidth="1"/>
    <col min="8" max="8" width="40.54296875" customWidth="1"/>
    <col min="9" max="9" width="1.54296875" customWidth="1"/>
    <col min="10" max="10" width="14" customWidth="1"/>
  </cols>
  <sheetData>
    <row r="1" spans="2:10" ht="15" thickBot="1" x14ac:dyDescent="0.4"/>
    <row r="2" spans="2:10" ht="15" thickBot="1" x14ac:dyDescent="0.4">
      <c r="B2" s="26"/>
      <c r="C2" s="27"/>
      <c r="D2" s="28"/>
      <c r="E2" s="28"/>
      <c r="F2" s="28"/>
      <c r="G2" s="28"/>
      <c r="H2" s="29"/>
    </row>
    <row r="3" spans="2:10" ht="20.5" thickBot="1" x14ac:dyDescent="0.45">
      <c r="B3" s="66"/>
      <c r="C3" s="418" t="s">
        <v>133</v>
      </c>
      <c r="D3" s="510"/>
      <c r="E3" s="510"/>
      <c r="F3" s="510"/>
      <c r="G3" s="200"/>
      <c r="H3" s="67"/>
    </row>
    <row r="4" spans="2:10" x14ac:dyDescent="0.35">
      <c r="B4" s="30"/>
      <c r="C4" s="511" t="s">
        <v>134</v>
      </c>
      <c r="D4" s="511"/>
      <c r="E4" s="511"/>
      <c r="F4" s="511"/>
      <c r="G4" s="201"/>
      <c r="H4" s="31"/>
    </row>
    <row r="5" spans="2:10" x14ac:dyDescent="0.35">
      <c r="B5" s="30"/>
      <c r="C5" s="512"/>
      <c r="D5" s="512"/>
      <c r="E5" s="512"/>
      <c r="F5" s="512"/>
      <c r="G5" s="184"/>
      <c r="H5" s="31"/>
    </row>
    <row r="6" spans="2:10" ht="46" customHeight="1" x14ac:dyDescent="0.35">
      <c r="B6" s="30"/>
      <c r="C6" s="514" t="s">
        <v>135</v>
      </c>
      <c r="D6" s="514"/>
      <c r="E6" s="33"/>
      <c r="F6" s="33"/>
      <c r="G6" s="33"/>
      <c r="H6" s="31"/>
    </row>
    <row r="7" spans="2:10" x14ac:dyDescent="0.35">
      <c r="B7" s="30"/>
      <c r="C7" s="186" t="s">
        <v>132</v>
      </c>
      <c r="D7" s="513" t="s">
        <v>131</v>
      </c>
      <c r="E7" s="513"/>
      <c r="F7" s="187" t="s">
        <v>130</v>
      </c>
      <c r="G7" s="345" t="s">
        <v>642</v>
      </c>
      <c r="H7" s="187" t="s">
        <v>162</v>
      </c>
    </row>
    <row r="8" spans="2:10" ht="104" x14ac:dyDescent="0.35">
      <c r="B8" s="35"/>
      <c r="C8" s="188" t="s">
        <v>564</v>
      </c>
      <c r="D8" s="507" t="s">
        <v>565</v>
      </c>
      <c r="E8" s="507"/>
      <c r="F8" s="189" t="s">
        <v>566</v>
      </c>
      <c r="G8" s="370" t="s">
        <v>924</v>
      </c>
      <c r="H8" s="190" t="s">
        <v>567</v>
      </c>
      <c r="J8" s="230"/>
    </row>
    <row r="9" spans="2:10" ht="80.5" x14ac:dyDescent="0.35">
      <c r="B9" s="35"/>
      <c r="C9" s="505" t="s">
        <v>546</v>
      </c>
      <c r="D9" s="507" t="s">
        <v>568</v>
      </c>
      <c r="E9" s="506"/>
      <c r="F9" s="189" t="s">
        <v>569</v>
      </c>
      <c r="G9" s="191" t="s">
        <v>736</v>
      </c>
      <c r="H9" s="190" t="s">
        <v>570</v>
      </c>
    </row>
    <row r="10" spans="2:10" ht="169" x14ac:dyDescent="0.35">
      <c r="B10" s="35"/>
      <c r="C10" s="505"/>
      <c r="D10" s="507" t="s">
        <v>571</v>
      </c>
      <c r="E10" s="507"/>
      <c r="F10" s="189" t="s">
        <v>572</v>
      </c>
      <c r="G10" s="191" t="s">
        <v>739</v>
      </c>
      <c r="H10" s="190" t="s">
        <v>573</v>
      </c>
    </row>
    <row r="11" spans="2:10" ht="69" x14ac:dyDescent="0.35">
      <c r="B11" s="35"/>
      <c r="C11" s="505"/>
      <c r="D11" s="507" t="s">
        <v>574</v>
      </c>
      <c r="E11" s="507"/>
      <c r="F11" s="189" t="s">
        <v>575</v>
      </c>
      <c r="G11" s="344" t="s">
        <v>909</v>
      </c>
      <c r="H11" s="190" t="s">
        <v>576</v>
      </c>
    </row>
    <row r="12" spans="2:10" ht="92" x14ac:dyDescent="0.35">
      <c r="B12" s="35"/>
      <c r="C12" s="188" t="s">
        <v>577</v>
      </c>
      <c r="D12" s="507" t="s">
        <v>578</v>
      </c>
      <c r="E12" s="507"/>
      <c r="F12" s="189" t="s">
        <v>579</v>
      </c>
      <c r="G12" s="344" t="s">
        <v>740</v>
      </c>
      <c r="H12" s="190" t="s">
        <v>580</v>
      </c>
    </row>
    <row r="13" spans="2:10" ht="34.5" x14ac:dyDescent="0.35">
      <c r="B13" s="35"/>
      <c r="C13" s="505" t="s">
        <v>581</v>
      </c>
      <c r="D13" s="507" t="s">
        <v>582</v>
      </c>
      <c r="E13" s="507"/>
      <c r="F13" s="189" t="s">
        <v>583</v>
      </c>
      <c r="G13" s="500" t="s">
        <v>910</v>
      </c>
      <c r="H13" s="190" t="s">
        <v>584</v>
      </c>
    </row>
    <row r="14" spans="2:10" ht="34.5" x14ac:dyDescent="0.35">
      <c r="B14" s="35"/>
      <c r="C14" s="505"/>
      <c r="D14" s="507" t="s">
        <v>585</v>
      </c>
      <c r="E14" s="507"/>
      <c r="F14" s="189" t="s">
        <v>583</v>
      </c>
      <c r="G14" s="501"/>
      <c r="H14" s="190" t="s">
        <v>586</v>
      </c>
    </row>
    <row r="15" spans="2:10" ht="39" x14ac:dyDescent="0.35">
      <c r="B15" s="35"/>
      <c r="C15" s="505" t="s">
        <v>587</v>
      </c>
      <c r="D15" s="507" t="s">
        <v>588</v>
      </c>
      <c r="E15" s="507"/>
      <c r="F15" s="189" t="s">
        <v>589</v>
      </c>
      <c r="G15" s="191" t="s">
        <v>741</v>
      </c>
      <c r="H15" s="190" t="s">
        <v>590</v>
      </c>
    </row>
    <row r="16" spans="2:10" ht="57.5" x14ac:dyDescent="0.35">
      <c r="B16" s="35"/>
      <c r="C16" s="505"/>
      <c r="D16" s="507" t="s">
        <v>591</v>
      </c>
      <c r="E16" s="507"/>
      <c r="F16" s="189" t="s">
        <v>592</v>
      </c>
      <c r="G16" s="190" t="s">
        <v>742</v>
      </c>
      <c r="H16" s="190" t="s">
        <v>593</v>
      </c>
    </row>
    <row r="17" spans="2:8" ht="117" x14ac:dyDescent="0.35">
      <c r="B17" s="35"/>
      <c r="C17" s="188" t="s">
        <v>594</v>
      </c>
      <c r="D17" s="507" t="s">
        <v>595</v>
      </c>
      <c r="E17" s="507"/>
      <c r="F17" s="189" t="s">
        <v>596</v>
      </c>
      <c r="G17" s="191" t="s">
        <v>743</v>
      </c>
      <c r="H17" s="190" t="s">
        <v>597</v>
      </c>
    </row>
    <row r="18" spans="2:8" ht="46" x14ac:dyDescent="0.35">
      <c r="B18" s="35"/>
      <c r="C18" s="188" t="s">
        <v>594</v>
      </c>
      <c r="D18" s="509" t="s">
        <v>598</v>
      </c>
      <c r="E18" s="509"/>
      <c r="F18" s="189" t="s">
        <v>599</v>
      </c>
      <c r="G18" s="344" t="s">
        <v>911</v>
      </c>
      <c r="H18" s="193" t="s">
        <v>600</v>
      </c>
    </row>
    <row r="19" spans="2:8" ht="34.5" x14ac:dyDescent="0.35">
      <c r="B19" s="35"/>
      <c r="C19" s="188" t="s">
        <v>601</v>
      </c>
      <c r="D19" s="506" t="s">
        <v>602</v>
      </c>
      <c r="E19" s="506"/>
      <c r="F19" s="189" t="s">
        <v>603</v>
      </c>
      <c r="G19" s="191" t="s">
        <v>747</v>
      </c>
      <c r="H19" s="193" t="s">
        <v>604</v>
      </c>
    </row>
    <row r="20" spans="2:8" ht="69" x14ac:dyDescent="0.35">
      <c r="B20" s="35"/>
      <c r="C20" s="188" t="s">
        <v>601</v>
      </c>
      <c r="D20" s="506" t="s">
        <v>605</v>
      </c>
      <c r="E20" s="506"/>
      <c r="F20" s="189" t="s">
        <v>606</v>
      </c>
      <c r="G20" s="191" t="s">
        <v>607</v>
      </c>
      <c r="H20" s="193" t="s">
        <v>608</v>
      </c>
    </row>
    <row r="21" spans="2:8" ht="57.5" x14ac:dyDescent="0.35">
      <c r="B21" s="35"/>
      <c r="C21" s="188" t="s">
        <v>601</v>
      </c>
      <c r="D21" s="506" t="s">
        <v>609</v>
      </c>
      <c r="E21" s="506"/>
      <c r="F21" s="189" t="s">
        <v>610</v>
      </c>
      <c r="G21" s="191" t="s">
        <v>744</v>
      </c>
      <c r="H21" s="193" t="s">
        <v>611</v>
      </c>
    </row>
    <row r="22" spans="2:8" ht="130" x14ac:dyDescent="0.35">
      <c r="B22" s="35"/>
      <c r="C22" s="188" t="s">
        <v>612</v>
      </c>
      <c r="D22" s="506" t="s">
        <v>613</v>
      </c>
      <c r="E22" s="506"/>
      <c r="F22" s="189" t="s">
        <v>614</v>
      </c>
      <c r="G22" s="191" t="s">
        <v>615</v>
      </c>
      <c r="H22" s="190" t="s">
        <v>616</v>
      </c>
    </row>
    <row r="23" spans="2:8" ht="156" x14ac:dyDescent="0.35">
      <c r="B23" s="35"/>
      <c r="C23" s="188" t="s">
        <v>612</v>
      </c>
      <c r="D23" s="507" t="s">
        <v>617</v>
      </c>
      <c r="E23" s="507"/>
      <c r="F23" s="189" t="s">
        <v>618</v>
      </c>
      <c r="G23" s="191" t="s">
        <v>619</v>
      </c>
      <c r="H23" s="190" t="s">
        <v>620</v>
      </c>
    </row>
    <row r="24" spans="2:8" ht="182" x14ac:dyDescent="0.35">
      <c r="B24" s="35"/>
      <c r="C24" s="188" t="s">
        <v>621</v>
      </c>
      <c r="D24" s="507" t="s">
        <v>622</v>
      </c>
      <c r="E24" s="507"/>
      <c r="F24" s="189" t="s">
        <v>623</v>
      </c>
      <c r="G24" s="191" t="s">
        <v>662</v>
      </c>
      <c r="H24" s="192" t="s">
        <v>624</v>
      </c>
    </row>
    <row r="25" spans="2:8" ht="104" x14ac:dyDescent="0.35">
      <c r="B25" s="35"/>
      <c r="C25" s="188" t="s">
        <v>621</v>
      </c>
      <c r="D25" s="507" t="s">
        <v>625</v>
      </c>
      <c r="E25" s="507"/>
      <c r="F25" s="189" t="s">
        <v>614</v>
      </c>
      <c r="G25" s="191" t="s">
        <v>626</v>
      </c>
      <c r="H25" s="193" t="s">
        <v>627</v>
      </c>
    </row>
    <row r="26" spans="2:8" ht="104" x14ac:dyDescent="0.35">
      <c r="B26" s="35"/>
      <c r="C26" s="188" t="s">
        <v>628</v>
      </c>
      <c r="D26" s="508" t="s">
        <v>629</v>
      </c>
      <c r="E26" s="508"/>
      <c r="F26" s="189" t="s">
        <v>630</v>
      </c>
      <c r="G26" s="191" t="s">
        <v>717</v>
      </c>
      <c r="H26" s="190" t="s">
        <v>631</v>
      </c>
    </row>
    <row r="27" spans="2:8" ht="91" x14ac:dyDescent="0.35">
      <c r="B27" s="35"/>
      <c r="C27" s="188" t="s">
        <v>632</v>
      </c>
      <c r="D27" s="507" t="s">
        <v>633</v>
      </c>
      <c r="E27" s="507"/>
      <c r="F27" s="189" t="s">
        <v>614</v>
      </c>
      <c r="G27" s="191" t="s">
        <v>746</v>
      </c>
      <c r="H27" s="190" t="s">
        <v>634</v>
      </c>
    </row>
    <row r="28" spans="2:8" ht="52" x14ac:dyDescent="0.35">
      <c r="B28" s="35"/>
      <c r="C28" s="188" t="s">
        <v>632</v>
      </c>
      <c r="D28" s="507" t="s">
        <v>635</v>
      </c>
      <c r="E28" s="507"/>
      <c r="F28" s="189" t="s">
        <v>614</v>
      </c>
      <c r="G28" s="191" t="s">
        <v>745</v>
      </c>
      <c r="H28" s="194" t="s">
        <v>636</v>
      </c>
    </row>
    <row r="29" spans="2:8" ht="247" x14ac:dyDescent="0.35">
      <c r="B29" s="35"/>
      <c r="C29" s="188" t="s">
        <v>637</v>
      </c>
      <c r="D29" s="507" t="s">
        <v>638</v>
      </c>
      <c r="E29" s="507"/>
      <c r="F29" s="189" t="s">
        <v>614</v>
      </c>
      <c r="G29" s="195" t="s">
        <v>748</v>
      </c>
      <c r="H29" s="190" t="s">
        <v>634</v>
      </c>
    </row>
    <row r="30" spans="2:8" ht="65" x14ac:dyDescent="0.35">
      <c r="B30" s="35"/>
      <c r="C30" s="188" t="s">
        <v>639</v>
      </c>
      <c r="D30" s="507" t="s">
        <v>640</v>
      </c>
      <c r="E30" s="507"/>
      <c r="F30" s="189" t="s">
        <v>614</v>
      </c>
      <c r="G30" s="191" t="s">
        <v>749</v>
      </c>
      <c r="H30" s="190" t="s">
        <v>641</v>
      </c>
    </row>
    <row r="31" spans="2:8" x14ac:dyDescent="0.35">
      <c r="B31" s="35"/>
      <c r="C31" s="502"/>
      <c r="D31" s="503"/>
      <c r="E31" s="503"/>
      <c r="F31" s="503"/>
      <c r="G31" s="503"/>
      <c r="H31" s="504"/>
    </row>
    <row r="32" spans="2:8" ht="15" thickBot="1" x14ac:dyDescent="0.4">
      <c r="B32" s="73"/>
      <c r="C32" s="196"/>
      <c r="D32" s="197"/>
      <c r="E32" s="197"/>
      <c r="F32" s="196"/>
      <c r="G32" s="198"/>
      <c r="H32" s="199"/>
    </row>
  </sheetData>
  <mergeCells count="33">
    <mergeCell ref="C3:F3"/>
    <mergeCell ref="C4:F4"/>
    <mergeCell ref="C5:F5"/>
    <mergeCell ref="D7:E7"/>
    <mergeCell ref="D8:E8"/>
    <mergeCell ref="C6:D6"/>
    <mergeCell ref="D13:E13"/>
    <mergeCell ref="D30:E30"/>
    <mergeCell ref="D23:E23"/>
    <mergeCell ref="D24:E24"/>
    <mergeCell ref="D26:E26"/>
    <mergeCell ref="D18:E18"/>
    <mergeCell ref="D27:E27"/>
    <mergeCell ref="D28:E28"/>
    <mergeCell ref="D29:E29"/>
    <mergeCell ref="D16:E16"/>
    <mergeCell ref="D21:E21"/>
    <mergeCell ref="G13:G14"/>
    <mergeCell ref="C31:H31"/>
    <mergeCell ref="C9:C11"/>
    <mergeCell ref="C13:C14"/>
    <mergeCell ref="C15:C16"/>
    <mergeCell ref="D22:E22"/>
    <mergeCell ref="D20:E20"/>
    <mergeCell ref="D11:E11"/>
    <mergeCell ref="D12:E12"/>
    <mergeCell ref="D14:E14"/>
    <mergeCell ref="D15:E15"/>
    <mergeCell ref="D17:E17"/>
    <mergeCell ref="D9:E9"/>
    <mergeCell ref="D10:E10"/>
    <mergeCell ref="D25:E25"/>
    <mergeCell ref="D19:E19"/>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29"/>
  <sheetViews>
    <sheetView workbookViewId="0">
      <selection activeCell="E8" sqref="E8"/>
    </sheetView>
  </sheetViews>
  <sheetFormatPr defaultColWidth="8.81640625" defaultRowHeight="14.5" x14ac:dyDescent="0.35"/>
  <cols>
    <col min="1" max="1" width="1.1796875" style="226" customWidth="1"/>
    <col min="2" max="2" width="2" style="226" customWidth="1"/>
    <col min="3" max="3" width="43" style="226" customWidth="1"/>
    <col min="4" max="4" width="146.1796875" style="226" customWidth="1"/>
    <col min="5" max="5" width="20" style="226" customWidth="1"/>
    <col min="6" max="6" width="1.453125" style="226" customWidth="1"/>
    <col min="7" max="7" width="58.453125" style="226" customWidth="1"/>
    <col min="8" max="16384" width="8.81640625" style="226"/>
  </cols>
  <sheetData>
    <row r="1" spans="1:7" ht="15" thickBot="1" x14ac:dyDescent="0.4">
      <c r="A1" s="226" t="s">
        <v>750</v>
      </c>
    </row>
    <row r="2" spans="1:7" ht="15" thickBot="1" x14ac:dyDescent="0.4">
      <c r="B2" s="88"/>
      <c r="C2" s="52"/>
      <c r="D2" s="52"/>
      <c r="E2" s="53"/>
    </row>
    <row r="3" spans="1:7" ht="18" thickBot="1" x14ac:dyDescent="0.4">
      <c r="B3" s="89"/>
      <c r="C3" s="517" t="s">
        <v>145</v>
      </c>
      <c r="D3" s="518"/>
      <c r="E3" s="90"/>
    </row>
    <row r="4" spans="1:7" x14ac:dyDescent="0.35">
      <c r="B4" s="89"/>
      <c r="C4" s="243"/>
      <c r="D4" s="243"/>
      <c r="E4" s="90"/>
    </row>
    <row r="5" spans="1:7" ht="15" thickBot="1" x14ac:dyDescent="0.4">
      <c r="B5" s="89"/>
      <c r="C5" s="244" t="s">
        <v>175</v>
      </c>
      <c r="D5" s="243"/>
      <c r="E5" s="90"/>
    </row>
    <row r="6" spans="1:7" ht="15" thickBot="1" x14ac:dyDescent="0.4">
      <c r="B6" s="89"/>
      <c r="C6" s="245" t="s">
        <v>146</v>
      </c>
      <c r="D6" s="246" t="s">
        <v>147</v>
      </c>
      <c r="E6" s="90"/>
      <c r="G6" s="247"/>
    </row>
    <row r="7" spans="1:7" ht="159" customHeight="1" thickBot="1" x14ac:dyDescent="0.4">
      <c r="B7" s="89"/>
      <c r="C7" s="248" t="s">
        <v>179</v>
      </c>
      <c r="D7" s="249" t="s">
        <v>763</v>
      </c>
      <c r="E7" s="90"/>
    </row>
    <row r="8" spans="1:7" ht="88.5" customHeight="1" thickBot="1" x14ac:dyDescent="0.4">
      <c r="B8" s="89"/>
      <c r="C8" s="250" t="s">
        <v>180</v>
      </c>
      <c r="D8" s="372" t="s">
        <v>922</v>
      </c>
      <c r="E8" s="90"/>
      <c r="G8" s="251"/>
    </row>
    <row r="9" spans="1:7" ht="42.5" thickBot="1" x14ac:dyDescent="0.4">
      <c r="B9" s="89"/>
      <c r="C9" s="252" t="s">
        <v>751</v>
      </c>
      <c r="D9" s="253" t="s">
        <v>752</v>
      </c>
      <c r="E9" s="90"/>
    </row>
    <row r="10" spans="1:7" ht="112.5" thickBot="1" x14ac:dyDescent="0.4">
      <c r="B10" s="89"/>
      <c r="C10" s="248" t="s">
        <v>753</v>
      </c>
      <c r="D10" s="254" t="s">
        <v>895</v>
      </c>
      <c r="E10" s="90"/>
      <c r="G10" s="251"/>
    </row>
    <row r="11" spans="1:7" x14ac:dyDescent="0.35">
      <c r="B11" s="89"/>
      <c r="C11" s="243"/>
      <c r="D11" s="243"/>
      <c r="E11" s="90"/>
    </row>
    <row r="12" spans="1:7" ht="15" thickBot="1" x14ac:dyDescent="0.4">
      <c r="B12" s="89"/>
      <c r="C12" s="516" t="s">
        <v>176</v>
      </c>
      <c r="D12" s="516"/>
      <c r="E12" s="90"/>
    </row>
    <row r="13" spans="1:7" ht="15" thickBot="1" x14ac:dyDescent="0.4">
      <c r="B13" s="89"/>
      <c r="C13" s="255" t="s">
        <v>148</v>
      </c>
      <c r="D13" s="255" t="s">
        <v>147</v>
      </c>
      <c r="E13" s="90"/>
    </row>
    <row r="14" spans="1:7" ht="15" thickBot="1" x14ac:dyDescent="0.4">
      <c r="B14" s="89"/>
      <c r="C14" s="515" t="s">
        <v>177</v>
      </c>
      <c r="D14" s="515"/>
      <c r="E14" s="90"/>
    </row>
    <row r="15" spans="1:7" ht="348.5" thickBot="1" x14ac:dyDescent="0.4">
      <c r="B15" s="89"/>
      <c r="C15" s="252" t="s">
        <v>181</v>
      </c>
      <c r="D15" s="256" t="s">
        <v>754</v>
      </c>
      <c r="E15" s="90"/>
    </row>
    <row r="16" spans="1:7" ht="56.5" thickBot="1" x14ac:dyDescent="0.4">
      <c r="B16" s="89"/>
      <c r="C16" s="252" t="s">
        <v>182</v>
      </c>
      <c r="D16" s="252" t="s">
        <v>755</v>
      </c>
      <c r="E16" s="90"/>
      <c r="G16" s="251"/>
    </row>
    <row r="17" spans="2:7" ht="15" thickBot="1" x14ac:dyDescent="0.4">
      <c r="B17" s="89"/>
      <c r="C17" s="515" t="s">
        <v>178</v>
      </c>
      <c r="D17" s="515"/>
      <c r="E17" s="90"/>
    </row>
    <row r="18" spans="2:7" ht="141" thickBot="1" x14ac:dyDescent="0.4">
      <c r="B18" s="89"/>
      <c r="C18" s="252" t="s">
        <v>183</v>
      </c>
      <c r="D18" s="257" t="s">
        <v>756</v>
      </c>
      <c r="E18" s="90"/>
      <c r="G18" s="251"/>
    </row>
    <row r="19" spans="2:7" ht="56.5" thickBot="1" x14ac:dyDescent="0.4">
      <c r="B19" s="89"/>
      <c r="C19" s="252" t="s">
        <v>174</v>
      </c>
      <c r="D19" s="257" t="s">
        <v>757</v>
      </c>
      <c r="E19" s="90"/>
      <c r="G19" s="251"/>
    </row>
    <row r="20" spans="2:7" ht="15" thickBot="1" x14ac:dyDescent="0.4">
      <c r="B20" s="89"/>
      <c r="C20" s="515" t="s">
        <v>149</v>
      </c>
      <c r="D20" s="515"/>
      <c r="E20" s="90"/>
    </row>
    <row r="21" spans="2:7" ht="42.5" thickBot="1" x14ac:dyDescent="0.4">
      <c r="B21" s="89"/>
      <c r="C21" s="258" t="s">
        <v>150</v>
      </c>
      <c r="D21" s="258" t="s">
        <v>758</v>
      </c>
      <c r="E21" s="90"/>
    </row>
    <row r="22" spans="2:7" ht="350.5" thickBot="1" x14ac:dyDescent="0.4">
      <c r="B22" s="89"/>
      <c r="C22" s="258" t="s">
        <v>151</v>
      </c>
      <c r="D22" s="371" t="s">
        <v>932</v>
      </c>
      <c r="E22" s="90"/>
    </row>
    <row r="23" spans="2:7" ht="84.5" thickBot="1" x14ac:dyDescent="0.4">
      <c r="B23" s="89"/>
      <c r="C23" s="258" t="s">
        <v>152</v>
      </c>
      <c r="D23" s="258" t="s">
        <v>759</v>
      </c>
      <c r="E23" s="90"/>
    </row>
    <row r="24" spans="2:7" ht="15" thickBot="1" x14ac:dyDescent="0.4">
      <c r="B24" s="89"/>
      <c r="C24" s="515" t="s">
        <v>153</v>
      </c>
      <c r="D24" s="515"/>
      <c r="E24" s="90"/>
    </row>
    <row r="25" spans="2:7" ht="127" thickBot="1" x14ac:dyDescent="0.4">
      <c r="B25" s="89"/>
      <c r="C25" s="252" t="s">
        <v>184</v>
      </c>
      <c r="D25" s="257" t="s">
        <v>760</v>
      </c>
      <c r="E25" s="90"/>
    </row>
    <row r="26" spans="2:7" ht="57" thickBot="1" x14ac:dyDescent="0.4">
      <c r="B26" s="89"/>
      <c r="C26" s="252" t="s">
        <v>185</v>
      </c>
      <c r="D26" s="257" t="s">
        <v>761</v>
      </c>
      <c r="E26" s="90"/>
    </row>
    <row r="27" spans="2:7" ht="70.5" thickBot="1" x14ac:dyDescent="0.4">
      <c r="B27" s="89"/>
      <c r="C27" s="252" t="s">
        <v>154</v>
      </c>
      <c r="D27" s="259" t="s">
        <v>674</v>
      </c>
      <c r="E27" s="90"/>
    </row>
    <row r="28" spans="2:7" ht="71" thickBot="1" x14ac:dyDescent="0.4">
      <c r="B28" s="89"/>
      <c r="C28" s="252" t="s">
        <v>186</v>
      </c>
      <c r="D28" s="257" t="s">
        <v>762</v>
      </c>
      <c r="E28" s="90"/>
    </row>
    <row r="29" spans="2:7" ht="15" thickBot="1" x14ac:dyDescent="0.4">
      <c r="B29" s="108"/>
      <c r="C29" s="91"/>
      <c r="D29" s="91"/>
      <c r="E29" s="109"/>
    </row>
  </sheetData>
  <mergeCells count="6">
    <mergeCell ref="C24:D24"/>
    <mergeCell ref="C12:D12"/>
    <mergeCell ref="C3:D3"/>
    <mergeCell ref="C14:D14"/>
    <mergeCell ref="C17:D17"/>
    <mergeCell ref="C20:D20"/>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3003550</xdr:colOff>
                    <xdr:row>38</xdr:row>
                    <xdr:rowOff>0</xdr:rowOff>
                  </from>
                  <to>
                    <xdr:col>3</xdr:col>
                    <xdr:colOff>590550</xdr:colOff>
                    <xdr:row>38</xdr:row>
                    <xdr:rowOff>184150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18168-0CB2-44AD-B63C-402F831D2ABD}">
  <dimension ref="B1:S322"/>
  <sheetViews>
    <sheetView topLeftCell="F129" workbookViewId="0">
      <selection activeCell="A41" sqref="A41"/>
    </sheetView>
  </sheetViews>
  <sheetFormatPr defaultColWidth="9.1796875" defaultRowHeight="14.5" outlineLevelRow="1" x14ac:dyDescent="0.35"/>
  <cols>
    <col min="1" max="1" width="3" style="226" customWidth="1"/>
    <col min="2" max="2" width="28.453125" style="226" customWidth="1"/>
    <col min="3" max="3" width="50.453125" style="226" customWidth="1"/>
    <col min="4" max="4" width="34.453125" style="226" customWidth="1"/>
    <col min="5" max="5" width="32" style="226" customWidth="1"/>
    <col min="6" max="6" width="26.54296875" style="226" customWidth="1"/>
    <col min="7" max="7" width="26.453125" style="226" bestFit="1" customWidth="1"/>
    <col min="8" max="8" width="30" style="226" customWidth="1"/>
    <col min="9" max="9" width="26.1796875" style="226" customWidth="1"/>
    <col min="10" max="10" width="25.81640625" style="226" customWidth="1"/>
    <col min="11" max="11" width="31" style="226" bestFit="1" customWidth="1"/>
    <col min="12" max="12" width="30.453125" style="226" customWidth="1"/>
    <col min="13" max="13" width="27.1796875" style="226" bestFit="1" customWidth="1"/>
    <col min="14" max="14" width="25" style="226" customWidth="1"/>
    <col min="15" max="15" width="25.81640625" style="226" bestFit="1" customWidth="1"/>
    <col min="16" max="16" width="30.453125" style="226" customWidth="1"/>
    <col min="17" max="17" width="27.1796875" style="226" bestFit="1" customWidth="1"/>
    <col min="18" max="18" width="24.453125" style="226" customWidth="1"/>
    <col min="19" max="19" width="23.1796875" style="226" bestFit="1" customWidth="1"/>
    <col min="20" max="20" width="27.54296875" style="226" customWidth="1"/>
    <col min="21" max="16384" width="9.1796875" style="226"/>
  </cols>
  <sheetData>
    <row r="1" spans="2:19" ht="15" thickBot="1" x14ac:dyDescent="0.4"/>
    <row r="2" spans="2:19" ht="26" x14ac:dyDescent="0.35">
      <c r="B2" s="69"/>
      <c r="C2" s="618"/>
      <c r="D2" s="618"/>
      <c r="E2" s="618"/>
      <c r="F2" s="618"/>
      <c r="G2" s="618"/>
      <c r="H2" s="227"/>
      <c r="I2" s="227"/>
      <c r="J2" s="227"/>
      <c r="K2" s="227"/>
      <c r="L2" s="227"/>
      <c r="M2" s="227"/>
      <c r="N2" s="227"/>
      <c r="O2" s="227"/>
      <c r="P2" s="227"/>
      <c r="Q2" s="227"/>
      <c r="R2" s="227"/>
      <c r="S2" s="228"/>
    </row>
    <row r="3" spans="2:19" ht="26" x14ac:dyDescent="0.35">
      <c r="B3" s="70"/>
      <c r="C3" s="619" t="s">
        <v>164</v>
      </c>
      <c r="D3" s="620"/>
      <c r="E3" s="620"/>
      <c r="F3" s="620"/>
      <c r="G3" s="621"/>
      <c r="H3" s="107"/>
      <c r="I3" s="107"/>
      <c r="J3" s="107"/>
      <c r="K3" s="107"/>
      <c r="L3" s="107"/>
      <c r="M3" s="107"/>
      <c r="N3" s="107"/>
      <c r="O3" s="107"/>
      <c r="P3" s="107"/>
      <c r="Q3" s="107"/>
      <c r="R3" s="107"/>
      <c r="S3" s="68"/>
    </row>
    <row r="4" spans="2:19" ht="26" x14ac:dyDescent="0.35">
      <c r="B4" s="70"/>
      <c r="C4" s="307"/>
      <c r="D4" s="307"/>
      <c r="E4" s="307"/>
      <c r="F4" s="307"/>
      <c r="G4" s="307"/>
      <c r="H4" s="107"/>
      <c r="I4" s="107"/>
      <c r="J4" s="107"/>
      <c r="K4" s="107"/>
      <c r="L4" s="107"/>
      <c r="M4" s="107"/>
      <c r="N4" s="107"/>
      <c r="O4" s="107"/>
      <c r="P4" s="107"/>
      <c r="Q4" s="107"/>
      <c r="R4" s="107"/>
      <c r="S4" s="68"/>
    </row>
    <row r="5" spans="2:19" ht="15" thickBot="1" x14ac:dyDescent="0.4">
      <c r="B5" s="229"/>
      <c r="C5" s="107"/>
      <c r="D5" s="107"/>
      <c r="E5" s="107"/>
      <c r="F5" s="107"/>
      <c r="G5" s="107"/>
      <c r="H5" s="107"/>
      <c r="I5" s="107"/>
      <c r="J5" s="107"/>
      <c r="K5" s="107"/>
      <c r="L5" s="107"/>
      <c r="M5" s="107"/>
      <c r="N5" s="107"/>
      <c r="O5" s="107"/>
      <c r="P5" s="107"/>
      <c r="Q5" s="107"/>
      <c r="R5" s="107"/>
      <c r="S5" s="68"/>
    </row>
    <row r="6" spans="2:19" ht="34.5" customHeight="1" thickBot="1" x14ac:dyDescent="0.4">
      <c r="B6" s="622" t="s">
        <v>896</v>
      </c>
      <c r="C6" s="623"/>
      <c r="D6" s="623"/>
      <c r="E6" s="623"/>
      <c r="F6" s="623"/>
      <c r="G6" s="623"/>
      <c r="H6" s="162"/>
      <c r="I6" s="162"/>
      <c r="J6" s="162"/>
      <c r="K6" s="162"/>
      <c r="L6" s="162"/>
      <c r="M6" s="162"/>
      <c r="N6" s="162"/>
      <c r="O6" s="162"/>
      <c r="P6" s="162"/>
      <c r="Q6" s="162"/>
      <c r="R6" s="162"/>
      <c r="S6" s="163"/>
    </row>
    <row r="7" spans="2:19" ht="15.75" customHeight="1" x14ac:dyDescent="0.35">
      <c r="B7" s="622" t="s">
        <v>536</v>
      </c>
      <c r="C7" s="624"/>
      <c r="D7" s="624"/>
      <c r="E7" s="624"/>
      <c r="F7" s="624"/>
      <c r="G7" s="624"/>
      <c r="H7" s="162"/>
      <c r="I7" s="162"/>
      <c r="J7" s="162"/>
      <c r="K7" s="162"/>
      <c r="L7" s="162"/>
      <c r="M7" s="162"/>
      <c r="N7" s="162"/>
      <c r="O7" s="162"/>
      <c r="P7" s="162"/>
      <c r="Q7" s="162"/>
      <c r="R7" s="162"/>
      <c r="S7" s="163"/>
    </row>
    <row r="8" spans="2:19" ht="15.75" customHeight="1" thickBot="1" x14ac:dyDescent="0.4">
      <c r="B8" s="625" t="s">
        <v>897</v>
      </c>
      <c r="C8" s="626"/>
      <c r="D8" s="626"/>
      <c r="E8" s="626"/>
      <c r="F8" s="626"/>
      <c r="G8" s="626"/>
      <c r="H8" s="164"/>
      <c r="I8" s="164"/>
      <c r="J8" s="164"/>
      <c r="K8" s="164"/>
      <c r="L8" s="164"/>
      <c r="M8" s="164"/>
      <c r="N8" s="164"/>
      <c r="O8" s="164"/>
      <c r="P8" s="164"/>
      <c r="Q8" s="164"/>
      <c r="R8" s="164"/>
      <c r="S8" s="165"/>
    </row>
    <row r="10" spans="2:19" ht="21" x14ac:dyDescent="0.5">
      <c r="B10" s="627" t="s">
        <v>189</v>
      </c>
      <c r="C10" s="627"/>
    </row>
    <row r="11" spans="2:19" ht="15" thickBot="1" x14ac:dyDescent="0.4"/>
    <row r="12" spans="2:19" ht="29.5" thickBot="1" x14ac:dyDescent="0.4">
      <c r="B12" s="308" t="s">
        <v>190</v>
      </c>
      <c r="C12" s="309" t="s">
        <v>898</v>
      </c>
    </row>
    <row r="13" spans="2:19" ht="15.75" customHeight="1" thickBot="1" x14ac:dyDescent="0.4">
      <c r="B13" s="308" t="s">
        <v>158</v>
      </c>
      <c r="C13" s="110" t="s">
        <v>899</v>
      </c>
    </row>
    <row r="14" spans="2:19" ht="15.75" customHeight="1" thickBot="1" x14ac:dyDescent="0.4">
      <c r="B14" s="308" t="s">
        <v>537</v>
      </c>
      <c r="C14" s="110" t="s">
        <v>475</v>
      </c>
    </row>
    <row r="15" spans="2:19" ht="15.75" customHeight="1" thickBot="1" x14ac:dyDescent="0.4">
      <c r="B15" s="308" t="s">
        <v>191</v>
      </c>
      <c r="C15" s="110" t="s">
        <v>13</v>
      </c>
    </row>
    <row r="16" spans="2:19" ht="15" thickBot="1" x14ac:dyDescent="0.4">
      <c r="B16" s="308" t="s">
        <v>192</v>
      </c>
      <c r="C16" s="110" t="s">
        <v>480</v>
      </c>
    </row>
    <row r="17" spans="2:19" ht="15" thickBot="1" x14ac:dyDescent="0.4">
      <c r="B17" s="308" t="s">
        <v>193</v>
      </c>
      <c r="C17" s="110" t="s">
        <v>315</v>
      </c>
    </row>
    <row r="18" spans="2:19" ht="15" thickBot="1" x14ac:dyDescent="0.4"/>
    <row r="19" spans="2:19" ht="15" thickBot="1" x14ac:dyDescent="0.4">
      <c r="D19" s="534" t="s">
        <v>194</v>
      </c>
      <c r="E19" s="535"/>
      <c r="F19" s="535"/>
      <c r="G19" s="536"/>
      <c r="H19" s="534" t="s">
        <v>195</v>
      </c>
      <c r="I19" s="535"/>
      <c r="J19" s="535"/>
      <c r="K19" s="536"/>
      <c r="L19" s="534" t="s">
        <v>196</v>
      </c>
      <c r="M19" s="535"/>
      <c r="N19" s="535"/>
      <c r="O19" s="536"/>
      <c r="P19" s="534" t="s">
        <v>197</v>
      </c>
      <c r="Q19" s="535"/>
      <c r="R19" s="535"/>
      <c r="S19" s="536"/>
    </row>
    <row r="20" spans="2:19" ht="45" customHeight="1" thickBot="1" x14ac:dyDescent="0.4">
      <c r="B20" s="537" t="s">
        <v>198</v>
      </c>
      <c r="C20" s="615" t="s">
        <v>900</v>
      </c>
      <c r="D20" s="310"/>
      <c r="E20" s="311" t="s">
        <v>199</v>
      </c>
      <c r="F20" s="312" t="s">
        <v>200</v>
      </c>
      <c r="G20" s="313" t="s">
        <v>201</v>
      </c>
      <c r="H20" s="310"/>
      <c r="I20" s="311" t="s">
        <v>199</v>
      </c>
      <c r="J20" s="312" t="s">
        <v>200</v>
      </c>
      <c r="K20" s="313" t="s">
        <v>201</v>
      </c>
      <c r="L20" s="310"/>
      <c r="M20" s="311" t="s">
        <v>199</v>
      </c>
      <c r="N20" s="312" t="s">
        <v>200</v>
      </c>
      <c r="O20" s="313" t="s">
        <v>201</v>
      </c>
      <c r="P20" s="310"/>
      <c r="Q20" s="311" t="s">
        <v>199</v>
      </c>
      <c r="R20" s="312" t="s">
        <v>200</v>
      </c>
      <c r="S20" s="313" t="s">
        <v>201</v>
      </c>
    </row>
    <row r="21" spans="2:19" ht="40.5" customHeight="1" x14ac:dyDescent="0.35">
      <c r="B21" s="580"/>
      <c r="C21" s="616"/>
      <c r="D21" s="314" t="s">
        <v>202</v>
      </c>
      <c r="E21" s="134">
        <v>0</v>
      </c>
      <c r="F21" s="111">
        <v>0</v>
      </c>
      <c r="G21" s="112">
        <v>0</v>
      </c>
      <c r="H21" s="315" t="s">
        <v>202</v>
      </c>
      <c r="I21" s="136">
        <f>J21+K21</f>
        <v>1137000</v>
      </c>
      <c r="J21" s="113">
        <v>137000</v>
      </c>
      <c r="K21" s="114">
        <v>1000000</v>
      </c>
      <c r="L21" s="314" t="s">
        <v>202</v>
      </c>
      <c r="M21" s="136">
        <f>N21+O21</f>
        <v>350000</v>
      </c>
      <c r="N21" s="113">
        <v>70000</v>
      </c>
      <c r="O21" s="114">
        <v>280000</v>
      </c>
      <c r="P21" s="314" t="s">
        <v>202</v>
      </c>
      <c r="Q21" s="136">
        <f>R21+S21</f>
        <v>729800</v>
      </c>
      <c r="R21" s="113">
        <v>145960</v>
      </c>
      <c r="S21" s="114">
        <f>R21*4</f>
        <v>583840</v>
      </c>
    </row>
    <row r="22" spans="2:19" ht="39.75" customHeight="1" x14ac:dyDescent="0.35">
      <c r="B22" s="580"/>
      <c r="C22" s="616"/>
      <c r="D22" s="316" t="s">
        <v>203</v>
      </c>
      <c r="E22" s="115">
        <v>0</v>
      </c>
      <c r="F22" s="115">
        <v>0</v>
      </c>
      <c r="G22" s="116">
        <v>0</v>
      </c>
      <c r="H22" s="317" t="s">
        <v>203</v>
      </c>
      <c r="I22" s="117">
        <v>0.4</v>
      </c>
      <c r="J22" s="117">
        <v>0.4</v>
      </c>
      <c r="K22" s="118">
        <v>0.4</v>
      </c>
      <c r="L22" s="316" t="s">
        <v>203</v>
      </c>
      <c r="M22" s="117">
        <v>0.25</v>
      </c>
      <c r="N22" s="117">
        <v>0.25</v>
      </c>
      <c r="O22" s="118">
        <v>0.25</v>
      </c>
      <c r="P22" s="316" t="s">
        <v>203</v>
      </c>
      <c r="Q22" s="117">
        <v>0.25</v>
      </c>
      <c r="R22" s="117">
        <v>0.25</v>
      </c>
      <c r="S22" s="118">
        <v>0.25</v>
      </c>
    </row>
    <row r="23" spans="2:19" ht="37.5" customHeight="1" x14ac:dyDescent="0.35">
      <c r="B23" s="538"/>
      <c r="C23" s="617"/>
      <c r="D23" s="316" t="s">
        <v>204</v>
      </c>
      <c r="E23" s="115">
        <v>0</v>
      </c>
      <c r="F23" s="115">
        <v>0</v>
      </c>
      <c r="G23" s="116">
        <v>0</v>
      </c>
      <c r="H23" s="317" t="s">
        <v>204</v>
      </c>
      <c r="I23" s="117">
        <v>0.2</v>
      </c>
      <c r="J23" s="117">
        <v>0.2</v>
      </c>
      <c r="K23" s="118">
        <v>0.2</v>
      </c>
      <c r="L23" s="316" t="s">
        <v>204</v>
      </c>
      <c r="M23" s="117">
        <v>0.11</v>
      </c>
      <c r="N23" s="117">
        <v>0.11</v>
      </c>
      <c r="O23" s="118">
        <v>0.11</v>
      </c>
      <c r="P23" s="316" t="s">
        <v>204</v>
      </c>
      <c r="Q23" s="117">
        <v>0.11</v>
      </c>
      <c r="R23" s="117">
        <v>0.11</v>
      </c>
      <c r="S23" s="118">
        <v>0.11</v>
      </c>
    </row>
    <row r="24" spans="2:19" ht="15" thickBot="1" x14ac:dyDescent="0.4">
      <c r="B24" s="318"/>
      <c r="C24" s="318"/>
      <c r="Q24" s="119"/>
      <c r="R24" s="119"/>
      <c r="S24" s="119"/>
    </row>
    <row r="25" spans="2:19" ht="30" customHeight="1" thickBot="1" x14ac:dyDescent="0.4">
      <c r="B25" s="318"/>
      <c r="C25" s="318"/>
      <c r="D25" s="534" t="s">
        <v>194</v>
      </c>
      <c r="E25" s="535"/>
      <c r="F25" s="535"/>
      <c r="G25" s="536"/>
      <c r="H25" s="534" t="s">
        <v>195</v>
      </c>
      <c r="I25" s="535"/>
      <c r="J25" s="535"/>
      <c r="K25" s="536"/>
      <c r="L25" s="534" t="s">
        <v>196</v>
      </c>
      <c r="M25" s="535"/>
      <c r="N25" s="535"/>
      <c r="O25" s="536"/>
      <c r="P25" s="534" t="s">
        <v>197</v>
      </c>
      <c r="Q25" s="535"/>
      <c r="R25" s="535"/>
      <c r="S25" s="536"/>
    </row>
    <row r="26" spans="2:19" ht="47.25" customHeight="1" x14ac:dyDescent="0.35">
      <c r="B26" s="537" t="s">
        <v>205</v>
      </c>
      <c r="C26" s="537" t="s">
        <v>206</v>
      </c>
      <c r="D26" s="595" t="s">
        <v>207</v>
      </c>
      <c r="E26" s="596"/>
      <c r="F26" s="319" t="s">
        <v>208</v>
      </c>
      <c r="G26" s="320" t="s">
        <v>209</v>
      </c>
      <c r="H26" s="595" t="s">
        <v>207</v>
      </c>
      <c r="I26" s="596"/>
      <c r="J26" s="319" t="s">
        <v>208</v>
      </c>
      <c r="K26" s="320" t="s">
        <v>209</v>
      </c>
      <c r="L26" s="595" t="s">
        <v>207</v>
      </c>
      <c r="M26" s="596"/>
      <c r="N26" s="319" t="s">
        <v>208</v>
      </c>
      <c r="O26" s="320" t="s">
        <v>209</v>
      </c>
      <c r="P26" s="595" t="s">
        <v>207</v>
      </c>
      <c r="Q26" s="596"/>
      <c r="R26" s="319" t="s">
        <v>208</v>
      </c>
      <c r="S26" s="320" t="s">
        <v>209</v>
      </c>
    </row>
    <row r="27" spans="2:19" ht="51" customHeight="1" x14ac:dyDescent="0.35">
      <c r="B27" s="580"/>
      <c r="C27" s="580"/>
      <c r="D27" s="321" t="s">
        <v>202</v>
      </c>
      <c r="E27" s="120">
        <v>0</v>
      </c>
      <c r="F27" s="603"/>
      <c r="G27" s="605"/>
      <c r="H27" s="321"/>
      <c r="I27" s="121"/>
      <c r="J27" s="599"/>
      <c r="K27" s="601"/>
      <c r="L27" s="321"/>
      <c r="M27" s="121"/>
      <c r="N27" s="599"/>
      <c r="O27" s="601"/>
      <c r="P27" s="321"/>
      <c r="Q27" s="121"/>
      <c r="R27" s="599"/>
      <c r="S27" s="601"/>
    </row>
    <row r="28" spans="2:19" ht="51" customHeight="1" x14ac:dyDescent="0.35">
      <c r="B28" s="538"/>
      <c r="C28" s="538"/>
      <c r="D28" s="322"/>
      <c r="E28" s="122"/>
      <c r="F28" s="604"/>
      <c r="G28" s="606"/>
      <c r="H28" s="322"/>
      <c r="I28" s="123"/>
      <c r="J28" s="600"/>
      <c r="K28" s="602"/>
      <c r="L28" s="322"/>
      <c r="M28" s="123"/>
      <c r="N28" s="600"/>
      <c r="O28" s="602"/>
      <c r="P28" s="322"/>
      <c r="Q28" s="123"/>
      <c r="R28" s="600"/>
      <c r="S28" s="602"/>
    </row>
    <row r="29" spans="2:19" ht="33.75" customHeight="1" x14ac:dyDescent="0.35">
      <c r="B29" s="531" t="s">
        <v>211</v>
      </c>
      <c r="C29" s="542" t="s">
        <v>212</v>
      </c>
      <c r="D29" s="323" t="s">
        <v>213</v>
      </c>
      <c r="E29" s="324" t="s">
        <v>193</v>
      </c>
      <c r="F29" s="324" t="s">
        <v>214</v>
      </c>
      <c r="G29" s="325" t="s">
        <v>215</v>
      </c>
      <c r="H29" s="323" t="s">
        <v>213</v>
      </c>
      <c r="I29" s="324" t="s">
        <v>193</v>
      </c>
      <c r="J29" s="324" t="s">
        <v>214</v>
      </c>
      <c r="K29" s="325" t="s">
        <v>215</v>
      </c>
      <c r="L29" s="323" t="s">
        <v>213</v>
      </c>
      <c r="M29" s="324" t="s">
        <v>193</v>
      </c>
      <c r="N29" s="324" t="s">
        <v>214</v>
      </c>
      <c r="O29" s="325" t="s">
        <v>215</v>
      </c>
      <c r="P29" s="323" t="s">
        <v>213</v>
      </c>
      <c r="Q29" s="324" t="s">
        <v>193</v>
      </c>
      <c r="R29" s="324" t="s">
        <v>214</v>
      </c>
      <c r="S29" s="325" t="s">
        <v>215</v>
      </c>
    </row>
    <row r="30" spans="2:19" ht="30" customHeight="1" x14ac:dyDescent="0.35">
      <c r="B30" s="532"/>
      <c r="C30" s="543"/>
      <c r="D30" s="124"/>
      <c r="E30" s="125"/>
      <c r="F30" s="125"/>
      <c r="G30" s="126"/>
      <c r="H30" s="127"/>
      <c r="I30" s="128"/>
      <c r="J30" s="127"/>
      <c r="K30" s="129"/>
      <c r="L30" s="127"/>
      <c r="M30" s="128"/>
      <c r="N30" s="127"/>
      <c r="O30" s="129"/>
      <c r="P30" s="127"/>
      <c r="Q30" s="128"/>
      <c r="R30" s="127"/>
      <c r="S30" s="129"/>
    </row>
    <row r="31" spans="2:19" ht="36.75" hidden="1" customHeight="1" outlineLevel="1" x14ac:dyDescent="0.35">
      <c r="B31" s="532"/>
      <c r="C31" s="543"/>
      <c r="D31" s="323" t="s">
        <v>213</v>
      </c>
      <c r="E31" s="324" t="s">
        <v>193</v>
      </c>
      <c r="F31" s="324" t="s">
        <v>214</v>
      </c>
      <c r="G31" s="325" t="s">
        <v>215</v>
      </c>
      <c r="H31" s="323" t="s">
        <v>213</v>
      </c>
      <c r="I31" s="324" t="s">
        <v>193</v>
      </c>
      <c r="J31" s="324" t="s">
        <v>214</v>
      </c>
      <c r="K31" s="325" t="s">
        <v>215</v>
      </c>
      <c r="L31" s="323" t="s">
        <v>213</v>
      </c>
      <c r="M31" s="324" t="s">
        <v>193</v>
      </c>
      <c r="N31" s="324" t="s">
        <v>214</v>
      </c>
      <c r="O31" s="325" t="s">
        <v>215</v>
      </c>
      <c r="P31" s="323" t="s">
        <v>213</v>
      </c>
      <c r="Q31" s="324" t="s">
        <v>193</v>
      </c>
      <c r="R31" s="324" t="s">
        <v>214</v>
      </c>
      <c r="S31" s="325" t="s">
        <v>215</v>
      </c>
    </row>
    <row r="32" spans="2:19" ht="30" hidden="1" customHeight="1" outlineLevel="1" x14ac:dyDescent="0.35">
      <c r="B32" s="532"/>
      <c r="C32" s="543"/>
      <c r="D32" s="124"/>
      <c r="E32" s="125"/>
      <c r="F32" s="125"/>
      <c r="G32" s="126"/>
      <c r="H32" s="127"/>
      <c r="I32" s="128"/>
      <c r="J32" s="127"/>
      <c r="K32" s="129"/>
      <c r="L32" s="127"/>
      <c r="M32" s="128"/>
      <c r="N32" s="127"/>
      <c r="O32" s="129"/>
      <c r="P32" s="127"/>
      <c r="Q32" s="128"/>
      <c r="R32" s="127"/>
      <c r="S32" s="129"/>
    </row>
    <row r="33" spans="2:19" ht="36" hidden="1" customHeight="1" outlineLevel="1" x14ac:dyDescent="0.35">
      <c r="B33" s="532"/>
      <c r="C33" s="543"/>
      <c r="D33" s="323" t="s">
        <v>213</v>
      </c>
      <c r="E33" s="324" t="s">
        <v>193</v>
      </c>
      <c r="F33" s="324" t="s">
        <v>214</v>
      </c>
      <c r="G33" s="325" t="s">
        <v>215</v>
      </c>
      <c r="H33" s="323" t="s">
        <v>213</v>
      </c>
      <c r="I33" s="324" t="s">
        <v>193</v>
      </c>
      <c r="J33" s="324" t="s">
        <v>214</v>
      </c>
      <c r="K33" s="325" t="s">
        <v>215</v>
      </c>
      <c r="L33" s="323" t="s">
        <v>213</v>
      </c>
      <c r="M33" s="324" t="s">
        <v>193</v>
      </c>
      <c r="N33" s="324" t="s">
        <v>214</v>
      </c>
      <c r="O33" s="325" t="s">
        <v>215</v>
      </c>
      <c r="P33" s="323" t="s">
        <v>213</v>
      </c>
      <c r="Q33" s="324" t="s">
        <v>193</v>
      </c>
      <c r="R33" s="324" t="s">
        <v>214</v>
      </c>
      <c r="S33" s="325" t="s">
        <v>215</v>
      </c>
    </row>
    <row r="34" spans="2:19" ht="30" hidden="1" customHeight="1" outlineLevel="1" x14ac:dyDescent="0.35">
      <c r="B34" s="532"/>
      <c r="C34" s="543"/>
      <c r="D34" s="124"/>
      <c r="E34" s="125"/>
      <c r="F34" s="125"/>
      <c r="G34" s="126"/>
      <c r="H34" s="127"/>
      <c r="I34" s="128"/>
      <c r="J34" s="127"/>
      <c r="K34" s="129"/>
      <c r="L34" s="127"/>
      <c r="M34" s="128"/>
      <c r="N34" s="127"/>
      <c r="O34" s="129"/>
      <c r="P34" s="127"/>
      <c r="Q34" s="128"/>
      <c r="R34" s="127"/>
      <c r="S34" s="129"/>
    </row>
    <row r="35" spans="2:19" ht="39" hidden="1" customHeight="1" outlineLevel="1" x14ac:dyDescent="0.35">
      <c r="B35" s="532"/>
      <c r="C35" s="543"/>
      <c r="D35" s="323" t="s">
        <v>213</v>
      </c>
      <c r="E35" s="324" t="s">
        <v>193</v>
      </c>
      <c r="F35" s="324" t="s">
        <v>214</v>
      </c>
      <c r="G35" s="325" t="s">
        <v>215</v>
      </c>
      <c r="H35" s="323" t="s">
        <v>213</v>
      </c>
      <c r="I35" s="324" t="s">
        <v>193</v>
      </c>
      <c r="J35" s="324" t="s">
        <v>214</v>
      </c>
      <c r="K35" s="325" t="s">
        <v>215</v>
      </c>
      <c r="L35" s="323" t="s">
        <v>213</v>
      </c>
      <c r="M35" s="324" t="s">
        <v>193</v>
      </c>
      <c r="N35" s="324" t="s">
        <v>214</v>
      </c>
      <c r="O35" s="325" t="s">
        <v>215</v>
      </c>
      <c r="P35" s="323" t="s">
        <v>213</v>
      </c>
      <c r="Q35" s="324" t="s">
        <v>193</v>
      </c>
      <c r="R35" s="324" t="s">
        <v>214</v>
      </c>
      <c r="S35" s="325" t="s">
        <v>215</v>
      </c>
    </row>
    <row r="36" spans="2:19" ht="30" hidden="1" customHeight="1" outlineLevel="1" x14ac:dyDescent="0.35">
      <c r="B36" s="532"/>
      <c r="C36" s="543"/>
      <c r="D36" s="124"/>
      <c r="E36" s="125"/>
      <c r="F36" s="125"/>
      <c r="G36" s="126"/>
      <c r="H36" s="127"/>
      <c r="I36" s="128"/>
      <c r="J36" s="127"/>
      <c r="K36" s="129"/>
      <c r="L36" s="127"/>
      <c r="M36" s="128"/>
      <c r="N36" s="127"/>
      <c r="O36" s="129"/>
      <c r="P36" s="127"/>
      <c r="Q36" s="128"/>
      <c r="R36" s="127"/>
      <c r="S36" s="129"/>
    </row>
    <row r="37" spans="2:19" ht="36.75" hidden="1" customHeight="1" outlineLevel="1" x14ac:dyDescent="0.35">
      <c r="B37" s="532"/>
      <c r="C37" s="543"/>
      <c r="D37" s="323" t="s">
        <v>213</v>
      </c>
      <c r="E37" s="324" t="s">
        <v>193</v>
      </c>
      <c r="F37" s="324" t="s">
        <v>214</v>
      </c>
      <c r="G37" s="325" t="s">
        <v>215</v>
      </c>
      <c r="H37" s="323" t="s">
        <v>213</v>
      </c>
      <c r="I37" s="324" t="s">
        <v>193</v>
      </c>
      <c r="J37" s="324" t="s">
        <v>214</v>
      </c>
      <c r="K37" s="325" t="s">
        <v>215</v>
      </c>
      <c r="L37" s="323" t="s">
        <v>213</v>
      </c>
      <c r="M37" s="324" t="s">
        <v>193</v>
      </c>
      <c r="N37" s="324" t="s">
        <v>214</v>
      </c>
      <c r="O37" s="325" t="s">
        <v>215</v>
      </c>
      <c r="P37" s="323" t="s">
        <v>213</v>
      </c>
      <c r="Q37" s="324" t="s">
        <v>193</v>
      </c>
      <c r="R37" s="324" t="s">
        <v>214</v>
      </c>
      <c r="S37" s="325" t="s">
        <v>215</v>
      </c>
    </row>
    <row r="38" spans="2:19" ht="30" hidden="1" customHeight="1" outlineLevel="1" x14ac:dyDescent="0.35">
      <c r="B38" s="533"/>
      <c r="C38" s="544"/>
      <c r="D38" s="124"/>
      <c r="E38" s="125"/>
      <c r="F38" s="125"/>
      <c r="G38" s="126"/>
      <c r="H38" s="127"/>
      <c r="I38" s="128"/>
      <c r="J38" s="127"/>
      <c r="K38" s="129"/>
      <c r="L38" s="127"/>
      <c r="M38" s="128"/>
      <c r="N38" s="127"/>
      <c r="O38" s="129"/>
      <c r="P38" s="127"/>
      <c r="Q38" s="128"/>
      <c r="R38" s="127"/>
      <c r="S38" s="129"/>
    </row>
    <row r="39" spans="2:19" ht="30" customHeight="1" collapsed="1" x14ac:dyDescent="0.35">
      <c r="B39" s="531" t="s">
        <v>216</v>
      </c>
      <c r="C39" s="531" t="s">
        <v>901</v>
      </c>
      <c r="D39" s="324" t="s">
        <v>217</v>
      </c>
      <c r="E39" s="324" t="s">
        <v>218</v>
      </c>
      <c r="F39" s="312" t="s">
        <v>219</v>
      </c>
      <c r="G39" s="130"/>
      <c r="H39" s="324" t="s">
        <v>217</v>
      </c>
      <c r="I39" s="324" t="s">
        <v>218</v>
      </c>
      <c r="J39" s="312" t="s">
        <v>219</v>
      </c>
      <c r="K39" s="131"/>
      <c r="L39" s="324" t="s">
        <v>217</v>
      </c>
      <c r="M39" s="324" t="s">
        <v>218</v>
      </c>
      <c r="N39" s="312" t="s">
        <v>219</v>
      </c>
      <c r="O39" s="131"/>
      <c r="P39" s="324" t="s">
        <v>217</v>
      </c>
      <c r="Q39" s="324" t="s">
        <v>218</v>
      </c>
      <c r="R39" s="312" t="s">
        <v>219</v>
      </c>
      <c r="S39" s="131"/>
    </row>
    <row r="40" spans="2:19" ht="30" customHeight="1" x14ac:dyDescent="0.35">
      <c r="B40" s="532"/>
      <c r="C40" s="532"/>
      <c r="D40" s="613"/>
      <c r="E40" s="613"/>
      <c r="F40" s="312"/>
      <c r="G40" s="132"/>
      <c r="H40" s="611"/>
      <c r="I40" s="611"/>
      <c r="J40" s="312"/>
      <c r="K40" s="133"/>
      <c r="L40" s="611"/>
      <c r="M40" s="611"/>
      <c r="N40" s="312"/>
      <c r="O40" s="133"/>
      <c r="P40" s="611"/>
      <c r="Q40" s="611"/>
      <c r="R40" s="312" t="s">
        <v>220</v>
      </c>
      <c r="S40" s="133"/>
    </row>
    <row r="41" spans="2:19" ht="30" customHeight="1" x14ac:dyDescent="0.35">
      <c r="B41" s="532"/>
      <c r="C41" s="532"/>
      <c r="D41" s="614"/>
      <c r="E41" s="614"/>
      <c r="F41" s="312"/>
      <c r="G41" s="126">
        <v>0</v>
      </c>
      <c r="H41" s="612"/>
      <c r="I41" s="612"/>
      <c r="J41" s="312"/>
      <c r="K41" s="129"/>
      <c r="L41" s="612"/>
      <c r="M41" s="612"/>
      <c r="N41" s="312"/>
      <c r="O41" s="129"/>
      <c r="P41" s="612"/>
      <c r="Q41" s="612"/>
      <c r="R41" s="312" t="s">
        <v>221</v>
      </c>
      <c r="S41" s="129"/>
    </row>
    <row r="42" spans="2:19" ht="30" hidden="1" customHeight="1" outlineLevel="1" x14ac:dyDescent="0.35">
      <c r="B42" s="532"/>
      <c r="C42" s="532"/>
      <c r="D42" s="324" t="s">
        <v>217</v>
      </c>
      <c r="E42" s="324" t="s">
        <v>218</v>
      </c>
      <c r="F42" s="312" t="s">
        <v>219</v>
      </c>
      <c r="G42" s="130"/>
      <c r="H42" s="324" t="s">
        <v>217</v>
      </c>
      <c r="I42" s="324" t="s">
        <v>218</v>
      </c>
      <c r="J42" s="312" t="s">
        <v>219</v>
      </c>
      <c r="K42" s="131"/>
      <c r="L42" s="324" t="s">
        <v>217</v>
      </c>
      <c r="M42" s="324" t="s">
        <v>218</v>
      </c>
      <c r="N42" s="312" t="s">
        <v>219</v>
      </c>
      <c r="O42" s="131"/>
      <c r="P42" s="324" t="s">
        <v>217</v>
      </c>
      <c r="Q42" s="324" t="s">
        <v>218</v>
      </c>
      <c r="R42" s="312" t="s">
        <v>219</v>
      </c>
      <c r="S42" s="131"/>
    </row>
    <row r="43" spans="2:19" ht="30" hidden="1" customHeight="1" outlineLevel="1" x14ac:dyDescent="0.35">
      <c r="B43" s="532"/>
      <c r="C43" s="532"/>
      <c r="D43" s="613"/>
      <c r="E43" s="613"/>
      <c r="F43" s="312" t="s">
        <v>220</v>
      </c>
      <c r="G43" s="132"/>
      <c r="H43" s="611"/>
      <c r="I43" s="611"/>
      <c r="J43" s="312" t="s">
        <v>220</v>
      </c>
      <c r="K43" s="133"/>
      <c r="L43" s="611"/>
      <c r="M43" s="611"/>
      <c r="N43" s="312" t="s">
        <v>220</v>
      </c>
      <c r="O43" s="133"/>
      <c r="P43" s="611"/>
      <c r="Q43" s="611"/>
      <c r="R43" s="312" t="s">
        <v>220</v>
      </c>
      <c r="S43" s="133"/>
    </row>
    <row r="44" spans="2:19" ht="30" hidden="1" customHeight="1" outlineLevel="1" x14ac:dyDescent="0.35">
      <c r="B44" s="532"/>
      <c r="C44" s="532"/>
      <c r="D44" s="614"/>
      <c r="E44" s="614"/>
      <c r="F44" s="312" t="s">
        <v>221</v>
      </c>
      <c r="G44" s="126"/>
      <c r="H44" s="612"/>
      <c r="I44" s="612"/>
      <c r="J44" s="312" t="s">
        <v>221</v>
      </c>
      <c r="K44" s="129"/>
      <c r="L44" s="612"/>
      <c r="M44" s="612"/>
      <c r="N44" s="312" t="s">
        <v>221</v>
      </c>
      <c r="O44" s="129"/>
      <c r="P44" s="612"/>
      <c r="Q44" s="612"/>
      <c r="R44" s="312" t="s">
        <v>221</v>
      </c>
      <c r="S44" s="129"/>
    </row>
    <row r="45" spans="2:19" ht="30" hidden="1" customHeight="1" outlineLevel="1" x14ac:dyDescent="0.35">
      <c r="B45" s="532"/>
      <c r="C45" s="532"/>
      <c r="D45" s="324" t="s">
        <v>217</v>
      </c>
      <c r="E45" s="324" t="s">
        <v>218</v>
      </c>
      <c r="F45" s="312" t="s">
        <v>219</v>
      </c>
      <c r="G45" s="130"/>
      <c r="H45" s="324" t="s">
        <v>217</v>
      </c>
      <c r="I45" s="324" t="s">
        <v>218</v>
      </c>
      <c r="J45" s="312" t="s">
        <v>219</v>
      </c>
      <c r="K45" s="131"/>
      <c r="L45" s="324" t="s">
        <v>217</v>
      </c>
      <c r="M45" s="324" t="s">
        <v>218</v>
      </c>
      <c r="N45" s="312" t="s">
        <v>219</v>
      </c>
      <c r="O45" s="131"/>
      <c r="P45" s="324" t="s">
        <v>217</v>
      </c>
      <c r="Q45" s="324" t="s">
        <v>218</v>
      </c>
      <c r="R45" s="312" t="s">
        <v>219</v>
      </c>
      <c r="S45" s="131"/>
    </row>
    <row r="46" spans="2:19" ht="30" hidden="1" customHeight="1" outlineLevel="1" x14ac:dyDescent="0.35">
      <c r="B46" s="532"/>
      <c r="C46" s="532"/>
      <c r="D46" s="613"/>
      <c r="E46" s="613"/>
      <c r="F46" s="312" t="s">
        <v>220</v>
      </c>
      <c r="G46" s="132"/>
      <c r="H46" s="611"/>
      <c r="I46" s="611"/>
      <c r="J46" s="312" t="s">
        <v>220</v>
      </c>
      <c r="K46" s="133"/>
      <c r="L46" s="611"/>
      <c r="M46" s="611"/>
      <c r="N46" s="312" t="s">
        <v>220</v>
      </c>
      <c r="O46" s="133"/>
      <c r="P46" s="611"/>
      <c r="Q46" s="611"/>
      <c r="R46" s="312" t="s">
        <v>220</v>
      </c>
      <c r="S46" s="133"/>
    </row>
    <row r="47" spans="2:19" ht="30" hidden="1" customHeight="1" outlineLevel="1" x14ac:dyDescent="0.35">
      <c r="B47" s="532"/>
      <c r="C47" s="532"/>
      <c r="D47" s="614"/>
      <c r="E47" s="614"/>
      <c r="F47" s="312" t="s">
        <v>221</v>
      </c>
      <c r="G47" s="126"/>
      <c r="H47" s="612"/>
      <c r="I47" s="612"/>
      <c r="J47" s="312" t="s">
        <v>221</v>
      </c>
      <c r="K47" s="129"/>
      <c r="L47" s="612"/>
      <c r="M47" s="612"/>
      <c r="N47" s="312" t="s">
        <v>221</v>
      </c>
      <c r="O47" s="129"/>
      <c r="P47" s="612"/>
      <c r="Q47" s="612"/>
      <c r="R47" s="312" t="s">
        <v>221</v>
      </c>
      <c r="S47" s="129"/>
    </row>
    <row r="48" spans="2:19" ht="30" hidden="1" customHeight="1" outlineLevel="1" x14ac:dyDescent="0.35">
      <c r="B48" s="532"/>
      <c r="C48" s="532"/>
      <c r="D48" s="324" t="s">
        <v>217</v>
      </c>
      <c r="E48" s="324" t="s">
        <v>218</v>
      </c>
      <c r="F48" s="312" t="s">
        <v>219</v>
      </c>
      <c r="G48" s="130"/>
      <c r="H48" s="324" t="s">
        <v>217</v>
      </c>
      <c r="I48" s="324" t="s">
        <v>218</v>
      </c>
      <c r="J48" s="312" t="s">
        <v>219</v>
      </c>
      <c r="K48" s="131"/>
      <c r="L48" s="324" t="s">
        <v>217</v>
      </c>
      <c r="M48" s="324" t="s">
        <v>218</v>
      </c>
      <c r="N48" s="312" t="s">
        <v>219</v>
      </c>
      <c r="O48" s="131"/>
      <c r="P48" s="324" t="s">
        <v>217</v>
      </c>
      <c r="Q48" s="324" t="s">
        <v>218</v>
      </c>
      <c r="R48" s="312" t="s">
        <v>219</v>
      </c>
      <c r="S48" s="131"/>
    </row>
    <row r="49" spans="2:19" ht="30" hidden="1" customHeight="1" outlineLevel="1" x14ac:dyDescent="0.35">
      <c r="B49" s="532"/>
      <c r="C49" s="532"/>
      <c r="D49" s="613"/>
      <c r="E49" s="613"/>
      <c r="F49" s="312" t="s">
        <v>220</v>
      </c>
      <c r="G49" s="132"/>
      <c r="H49" s="611"/>
      <c r="I49" s="611"/>
      <c r="J49" s="312" t="s">
        <v>220</v>
      </c>
      <c r="K49" s="133"/>
      <c r="L49" s="611"/>
      <c r="M49" s="611"/>
      <c r="N49" s="312" t="s">
        <v>220</v>
      </c>
      <c r="O49" s="133"/>
      <c r="P49" s="611"/>
      <c r="Q49" s="611"/>
      <c r="R49" s="312" t="s">
        <v>220</v>
      </c>
      <c r="S49" s="133"/>
    </row>
    <row r="50" spans="2:19" ht="30" hidden="1" customHeight="1" outlineLevel="1" x14ac:dyDescent="0.35">
      <c r="B50" s="533"/>
      <c r="C50" s="533"/>
      <c r="D50" s="614"/>
      <c r="E50" s="614"/>
      <c r="F50" s="312" t="s">
        <v>221</v>
      </c>
      <c r="G50" s="126"/>
      <c r="H50" s="612"/>
      <c r="I50" s="612"/>
      <c r="J50" s="312" t="s">
        <v>221</v>
      </c>
      <c r="K50" s="129"/>
      <c r="L50" s="612"/>
      <c r="M50" s="612"/>
      <c r="N50" s="312" t="s">
        <v>221</v>
      </c>
      <c r="O50" s="129"/>
      <c r="P50" s="612"/>
      <c r="Q50" s="612"/>
      <c r="R50" s="312" t="s">
        <v>221</v>
      </c>
      <c r="S50" s="129"/>
    </row>
    <row r="51" spans="2:19" ht="30" customHeight="1" collapsed="1" thickBot="1" x14ac:dyDescent="0.4">
      <c r="C51" s="230"/>
    </row>
    <row r="52" spans="2:19" ht="30" customHeight="1" thickBot="1" x14ac:dyDescent="0.4">
      <c r="D52" s="534" t="s">
        <v>194</v>
      </c>
      <c r="E52" s="535"/>
      <c r="F52" s="535"/>
      <c r="G52" s="536"/>
      <c r="H52" s="534" t="s">
        <v>195</v>
      </c>
      <c r="I52" s="535"/>
      <c r="J52" s="535"/>
      <c r="K52" s="536"/>
      <c r="L52" s="534" t="s">
        <v>196</v>
      </c>
      <c r="M52" s="535"/>
      <c r="N52" s="535"/>
      <c r="O52" s="536"/>
      <c r="P52" s="534" t="s">
        <v>197</v>
      </c>
      <c r="Q52" s="535"/>
      <c r="R52" s="535"/>
      <c r="S52" s="536"/>
    </row>
    <row r="53" spans="2:19" ht="30" customHeight="1" x14ac:dyDescent="0.35">
      <c r="B53" s="537" t="s">
        <v>222</v>
      </c>
      <c r="C53" s="537" t="s">
        <v>223</v>
      </c>
      <c r="D53" s="539" t="s">
        <v>224</v>
      </c>
      <c r="E53" s="570"/>
      <c r="F53" s="326" t="s">
        <v>193</v>
      </c>
      <c r="G53" s="327" t="s">
        <v>225</v>
      </c>
      <c r="H53" s="539" t="s">
        <v>224</v>
      </c>
      <c r="I53" s="570"/>
      <c r="J53" s="326" t="s">
        <v>193</v>
      </c>
      <c r="K53" s="327" t="s">
        <v>225</v>
      </c>
      <c r="L53" s="539" t="s">
        <v>224</v>
      </c>
      <c r="M53" s="570"/>
      <c r="N53" s="326" t="s">
        <v>193</v>
      </c>
      <c r="O53" s="327" t="s">
        <v>225</v>
      </c>
      <c r="P53" s="539" t="s">
        <v>224</v>
      </c>
      <c r="Q53" s="570"/>
      <c r="R53" s="326" t="s">
        <v>193</v>
      </c>
      <c r="S53" s="327" t="s">
        <v>225</v>
      </c>
    </row>
    <row r="54" spans="2:19" ht="45" customHeight="1" x14ac:dyDescent="0.35">
      <c r="B54" s="580"/>
      <c r="C54" s="580"/>
      <c r="D54" s="321" t="s">
        <v>202</v>
      </c>
      <c r="E54" s="120">
        <v>0</v>
      </c>
      <c r="F54" s="603" t="s">
        <v>370</v>
      </c>
      <c r="G54" s="605" t="s">
        <v>395</v>
      </c>
      <c r="H54" s="321" t="s">
        <v>202</v>
      </c>
      <c r="I54" s="121">
        <v>300</v>
      </c>
      <c r="J54" s="599" t="s">
        <v>315</v>
      </c>
      <c r="K54" s="601" t="s">
        <v>373</v>
      </c>
      <c r="L54" s="321" t="s">
        <v>202</v>
      </c>
      <c r="M54" s="121">
        <v>180</v>
      </c>
      <c r="N54" s="599" t="s">
        <v>370</v>
      </c>
      <c r="O54" s="601" t="s">
        <v>373</v>
      </c>
      <c r="P54" s="321" t="s">
        <v>202</v>
      </c>
      <c r="Q54" s="121">
        <v>440</v>
      </c>
      <c r="R54" s="599" t="s">
        <v>354</v>
      </c>
      <c r="S54" s="601" t="s">
        <v>373</v>
      </c>
    </row>
    <row r="55" spans="2:19" ht="45" customHeight="1" x14ac:dyDescent="0.35">
      <c r="B55" s="538"/>
      <c r="C55" s="538"/>
      <c r="D55" s="322" t="s">
        <v>210</v>
      </c>
      <c r="E55" s="122">
        <v>0</v>
      </c>
      <c r="F55" s="604"/>
      <c r="G55" s="606"/>
      <c r="H55" s="322" t="s">
        <v>210</v>
      </c>
      <c r="I55" s="123">
        <v>0.4</v>
      </c>
      <c r="J55" s="600"/>
      <c r="K55" s="602"/>
      <c r="L55" s="322" t="s">
        <v>210</v>
      </c>
      <c r="M55" s="123">
        <v>0.35</v>
      </c>
      <c r="N55" s="600"/>
      <c r="O55" s="602"/>
      <c r="P55" s="322" t="s">
        <v>210</v>
      </c>
      <c r="Q55" s="123">
        <v>0.35</v>
      </c>
      <c r="R55" s="600"/>
      <c r="S55" s="602"/>
    </row>
    <row r="56" spans="2:19" ht="30" customHeight="1" x14ac:dyDescent="0.35">
      <c r="B56" s="531" t="s">
        <v>226</v>
      </c>
      <c r="C56" s="531" t="s">
        <v>227</v>
      </c>
      <c r="D56" s="324" t="s">
        <v>228</v>
      </c>
      <c r="E56" s="328" t="s">
        <v>229</v>
      </c>
      <c r="F56" s="519" t="s">
        <v>230</v>
      </c>
      <c r="G56" s="581"/>
      <c r="H56" s="324" t="s">
        <v>228</v>
      </c>
      <c r="I56" s="328" t="s">
        <v>229</v>
      </c>
      <c r="J56" s="519" t="s">
        <v>230</v>
      </c>
      <c r="K56" s="581"/>
      <c r="L56" s="324" t="s">
        <v>228</v>
      </c>
      <c r="M56" s="328" t="s">
        <v>229</v>
      </c>
      <c r="N56" s="519" t="s">
        <v>230</v>
      </c>
      <c r="O56" s="581"/>
      <c r="P56" s="324" t="s">
        <v>228</v>
      </c>
      <c r="Q56" s="328" t="s">
        <v>229</v>
      </c>
      <c r="R56" s="519" t="s">
        <v>230</v>
      </c>
      <c r="S56" s="581"/>
    </row>
    <row r="57" spans="2:19" ht="30" customHeight="1" x14ac:dyDescent="0.35">
      <c r="B57" s="532"/>
      <c r="C57" s="533"/>
      <c r="D57" s="134">
        <v>0</v>
      </c>
      <c r="E57" s="135">
        <v>0</v>
      </c>
      <c r="F57" s="607" t="s">
        <v>343</v>
      </c>
      <c r="G57" s="608"/>
      <c r="H57" s="136">
        <v>440</v>
      </c>
      <c r="I57" s="137">
        <v>0.35</v>
      </c>
      <c r="J57" s="609" t="s">
        <v>343</v>
      </c>
      <c r="K57" s="610"/>
      <c r="L57" s="136">
        <v>440</v>
      </c>
      <c r="M57" s="137">
        <v>0.3</v>
      </c>
      <c r="N57" s="609" t="s">
        <v>343</v>
      </c>
      <c r="O57" s="610"/>
      <c r="P57" s="136">
        <v>440</v>
      </c>
      <c r="Q57" s="137">
        <v>0.35</v>
      </c>
      <c r="R57" s="609" t="s">
        <v>343</v>
      </c>
      <c r="S57" s="610"/>
    </row>
    <row r="58" spans="2:19" ht="30" customHeight="1" x14ac:dyDescent="0.35">
      <c r="B58" s="532"/>
      <c r="C58" s="531" t="s">
        <v>231</v>
      </c>
      <c r="D58" s="329" t="s">
        <v>230</v>
      </c>
      <c r="E58" s="330" t="s">
        <v>214</v>
      </c>
      <c r="F58" s="324" t="s">
        <v>193</v>
      </c>
      <c r="G58" s="331" t="s">
        <v>225</v>
      </c>
      <c r="H58" s="329" t="s">
        <v>230</v>
      </c>
      <c r="I58" s="330" t="s">
        <v>214</v>
      </c>
      <c r="J58" s="324" t="s">
        <v>193</v>
      </c>
      <c r="K58" s="331" t="s">
        <v>225</v>
      </c>
      <c r="L58" s="329" t="s">
        <v>230</v>
      </c>
      <c r="M58" s="330" t="s">
        <v>214</v>
      </c>
      <c r="N58" s="324" t="s">
        <v>193</v>
      </c>
      <c r="O58" s="331" t="s">
        <v>225</v>
      </c>
      <c r="P58" s="329" t="s">
        <v>230</v>
      </c>
      <c r="Q58" s="330" t="s">
        <v>214</v>
      </c>
      <c r="R58" s="324" t="s">
        <v>193</v>
      </c>
      <c r="S58" s="331" t="s">
        <v>225</v>
      </c>
    </row>
    <row r="59" spans="2:19" ht="30" customHeight="1" x14ac:dyDescent="0.35">
      <c r="B59" s="533"/>
      <c r="C59" s="598"/>
      <c r="D59" s="138" t="s">
        <v>348</v>
      </c>
      <c r="E59" s="139" t="s">
        <v>365</v>
      </c>
      <c r="F59" s="125" t="s">
        <v>315</v>
      </c>
      <c r="G59" s="140" t="s">
        <v>395</v>
      </c>
      <c r="H59" s="141" t="s">
        <v>348</v>
      </c>
      <c r="I59" s="142" t="s">
        <v>365</v>
      </c>
      <c r="J59" s="127" t="s">
        <v>354</v>
      </c>
      <c r="K59" s="143" t="s">
        <v>381</v>
      </c>
      <c r="L59" s="141" t="s">
        <v>348</v>
      </c>
      <c r="M59" s="142" t="s">
        <v>365</v>
      </c>
      <c r="N59" s="127" t="s">
        <v>354</v>
      </c>
      <c r="O59" s="143" t="s">
        <v>373</v>
      </c>
      <c r="P59" s="141" t="s">
        <v>348</v>
      </c>
      <c r="Q59" s="142" t="s">
        <v>365</v>
      </c>
      <c r="R59" s="127" t="s">
        <v>354</v>
      </c>
      <c r="S59" s="143" t="s">
        <v>373</v>
      </c>
    </row>
    <row r="60" spans="2:19" ht="30" customHeight="1" thickBot="1" x14ac:dyDescent="0.4">
      <c r="B60" s="318"/>
      <c r="C60" s="332"/>
    </row>
    <row r="61" spans="2:19" ht="30" customHeight="1" thickBot="1" x14ac:dyDescent="0.4">
      <c r="B61" s="318"/>
      <c r="C61" s="318"/>
      <c r="D61" s="534" t="s">
        <v>194</v>
      </c>
      <c r="E61" s="535"/>
      <c r="F61" s="535"/>
      <c r="G61" s="535"/>
      <c r="H61" s="534" t="s">
        <v>195</v>
      </c>
      <c r="I61" s="535"/>
      <c r="J61" s="535"/>
      <c r="K61" s="536"/>
      <c r="L61" s="535" t="s">
        <v>196</v>
      </c>
      <c r="M61" s="535"/>
      <c r="N61" s="535"/>
      <c r="O61" s="535"/>
      <c r="P61" s="534" t="s">
        <v>197</v>
      </c>
      <c r="Q61" s="535"/>
      <c r="R61" s="535"/>
      <c r="S61" s="536"/>
    </row>
    <row r="62" spans="2:19" ht="30" customHeight="1" x14ac:dyDescent="0.35">
      <c r="B62" s="537" t="s">
        <v>232</v>
      </c>
      <c r="C62" s="537" t="s">
        <v>233</v>
      </c>
      <c r="D62" s="595" t="s">
        <v>234</v>
      </c>
      <c r="E62" s="596"/>
      <c r="F62" s="539" t="s">
        <v>193</v>
      </c>
      <c r="G62" s="540"/>
      <c r="H62" s="597" t="s">
        <v>234</v>
      </c>
      <c r="I62" s="596"/>
      <c r="J62" s="539" t="s">
        <v>193</v>
      </c>
      <c r="K62" s="541"/>
      <c r="L62" s="597" t="s">
        <v>234</v>
      </c>
      <c r="M62" s="596"/>
      <c r="N62" s="539" t="s">
        <v>193</v>
      </c>
      <c r="O62" s="541"/>
      <c r="P62" s="597" t="s">
        <v>234</v>
      </c>
      <c r="Q62" s="596"/>
      <c r="R62" s="539" t="s">
        <v>193</v>
      </c>
      <c r="S62" s="541"/>
    </row>
    <row r="63" spans="2:19" ht="36.75" customHeight="1" x14ac:dyDescent="0.35">
      <c r="B63" s="538"/>
      <c r="C63" s="538"/>
      <c r="D63" s="592"/>
      <c r="E63" s="593"/>
      <c r="F63" s="557"/>
      <c r="G63" s="594"/>
      <c r="H63" s="588"/>
      <c r="I63" s="589"/>
      <c r="J63" s="577"/>
      <c r="K63" s="578"/>
      <c r="L63" s="588"/>
      <c r="M63" s="589"/>
      <c r="N63" s="577"/>
      <c r="O63" s="578"/>
      <c r="P63" s="588"/>
      <c r="Q63" s="589"/>
      <c r="R63" s="577"/>
      <c r="S63" s="578"/>
    </row>
    <row r="64" spans="2:19" ht="45" customHeight="1" x14ac:dyDescent="0.35">
      <c r="B64" s="531" t="s">
        <v>235</v>
      </c>
      <c r="C64" s="531" t="s">
        <v>902</v>
      </c>
      <c r="D64" s="324" t="s">
        <v>236</v>
      </c>
      <c r="E64" s="324" t="s">
        <v>237</v>
      </c>
      <c r="F64" s="519" t="s">
        <v>238</v>
      </c>
      <c r="G64" s="581"/>
      <c r="H64" s="333" t="s">
        <v>236</v>
      </c>
      <c r="I64" s="324" t="s">
        <v>237</v>
      </c>
      <c r="J64" s="590" t="s">
        <v>238</v>
      </c>
      <c r="K64" s="581"/>
      <c r="L64" s="333" t="s">
        <v>236</v>
      </c>
      <c r="M64" s="324" t="s">
        <v>237</v>
      </c>
      <c r="N64" s="590" t="s">
        <v>238</v>
      </c>
      <c r="O64" s="581"/>
      <c r="P64" s="333" t="s">
        <v>236</v>
      </c>
      <c r="Q64" s="324" t="s">
        <v>237</v>
      </c>
      <c r="R64" s="590" t="s">
        <v>238</v>
      </c>
      <c r="S64" s="581"/>
    </row>
    <row r="65" spans="2:19" ht="27" customHeight="1" x14ac:dyDescent="0.35">
      <c r="B65" s="533"/>
      <c r="C65" s="533"/>
      <c r="D65" s="134"/>
      <c r="E65" s="135"/>
      <c r="F65" s="591"/>
      <c r="G65" s="591"/>
      <c r="H65" s="136"/>
      <c r="I65" s="137"/>
      <c r="J65" s="586"/>
      <c r="K65" s="587"/>
      <c r="L65" s="136"/>
      <c r="M65" s="137"/>
      <c r="N65" s="586"/>
      <c r="O65" s="587"/>
      <c r="P65" s="136"/>
      <c r="Q65" s="137"/>
      <c r="R65" s="586"/>
      <c r="S65" s="587"/>
    </row>
    <row r="66" spans="2:19" ht="33.75" customHeight="1" thickBot="1" x14ac:dyDescent="0.4">
      <c r="B66" s="318"/>
      <c r="C66" s="318"/>
    </row>
    <row r="67" spans="2:19" ht="37.5" customHeight="1" thickBot="1" x14ac:dyDescent="0.4">
      <c r="B67" s="318"/>
      <c r="C67" s="318"/>
      <c r="D67" s="534" t="s">
        <v>194</v>
      </c>
      <c r="E67" s="535"/>
      <c r="F67" s="535"/>
      <c r="G67" s="536"/>
      <c r="H67" s="535" t="s">
        <v>195</v>
      </c>
      <c r="I67" s="535"/>
      <c r="J67" s="535"/>
      <c r="K67" s="536"/>
      <c r="L67" s="535" t="s">
        <v>195</v>
      </c>
      <c r="M67" s="535"/>
      <c r="N67" s="535"/>
      <c r="O67" s="536"/>
      <c r="P67" s="535" t="s">
        <v>195</v>
      </c>
      <c r="Q67" s="535"/>
      <c r="R67" s="535"/>
      <c r="S67" s="536"/>
    </row>
    <row r="68" spans="2:19" ht="37.5" customHeight="1" x14ac:dyDescent="0.35">
      <c r="B68" s="537" t="s">
        <v>239</v>
      </c>
      <c r="C68" s="537" t="s">
        <v>240</v>
      </c>
      <c r="D68" s="334" t="s">
        <v>241</v>
      </c>
      <c r="E68" s="326" t="s">
        <v>242</v>
      </c>
      <c r="F68" s="539" t="s">
        <v>243</v>
      </c>
      <c r="G68" s="541"/>
      <c r="H68" s="334" t="s">
        <v>241</v>
      </c>
      <c r="I68" s="326" t="s">
        <v>242</v>
      </c>
      <c r="J68" s="539" t="s">
        <v>243</v>
      </c>
      <c r="K68" s="541"/>
      <c r="L68" s="334" t="s">
        <v>241</v>
      </c>
      <c r="M68" s="326" t="s">
        <v>242</v>
      </c>
      <c r="N68" s="539" t="s">
        <v>243</v>
      </c>
      <c r="O68" s="541"/>
      <c r="P68" s="334" t="s">
        <v>241</v>
      </c>
      <c r="Q68" s="326" t="s">
        <v>242</v>
      </c>
      <c r="R68" s="539" t="s">
        <v>243</v>
      </c>
      <c r="S68" s="541"/>
    </row>
    <row r="69" spans="2:19" ht="44.25" customHeight="1" x14ac:dyDescent="0.35">
      <c r="B69" s="580"/>
      <c r="C69" s="538"/>
      <c r="D69" s="144"/>
      <c r="E69" s="145"/>
      <c r="F69" s="582"/>
      <c r="G69" s="583"/>
      <c r="H69" s="146"/>
      <c r="I69" s="147"/>
      <c r="J69" s="584"/>
      <c r="K69" s="585"/>
      <c r="L69" s="146"/>
      <c r="M69" s="147"/>
      <c r="N69" s="584"/>
      <c r="O69" s="585"/>
      <c r="P69" s="146"/>
      <c r="Q69" s="147"/>
      <c r="R69" s="584"/>
      <c r="S69" s="585"/>
    </row>
    <row r="70" spans="2:19" ht="36.75" customHeight="1" x14ac:dyDescent="0.35">
      <c r="B70" s="580"/>
      <c r="C70" s="537" t="s">
        <v>903</v>
      </c>
      <c r="D70" s="324" t="s">
        <v>193</v>
      </c>
      <c r="E70" s="323" t="s">
        <v>244</v>
      </c>
      <c r="F70" s="519" t="s">
        <v>245</v>
      </c>
      <c r="G70" s="581"/>
      <c r="H70" s="324" t="s">
        <v>193</v>
      </c>
      <c r="I70" s="323" t="s">
        <v>244</v>
      </c>
      <c r="J70" s="519" t="s">
        <v>245</v>
      </c>
      <c r="K70" s="581"/>
      <c r="L70" s="324" t="s">
        <v>193</v>
      </c>
      <c r="M70" s="323" t="s">
        <v>244</v>
      </c>
      <c r="N70" s="519" t="s">
        <v>245</v>
      </c>
      <c r="O70" s="581"/>
      <c r="P70" s="324" t="s">
        <v>193</v>
      </c>
      <c r="Q70" s="323" t="s">
        <v>244</v>
      </c>
      <c r="R70" s="519" t="s">
        <v>245</v>
      </c>
      <c r="S70" s="581"/>
    </row>
    <row r="71" spans="2:19" ht="30" customHeight="1" x14ac:dyDescent="0.35">
      <c r="B71" s="580"/>
      <c r="C71" s="580"/>
      <c r="D71" s="125"/>
      <c r="E71" s="145"/>
      <c r="F71" s="557"/>
      <c r="G71" s="558"/>
      <c r="H71" s="127"/>
      <c r="I71" s="147"/>
      <c r="J71" s="577"/>
      <c r="K71" s="578"/>
      <c r="L71" s="127"/>
      <c r="M71" s="147"/>
      <c r="N71" s="577"/>
      <c r="O71" s="578"/>
      <c r="P71" s="127"/>
      <c r="Q71" s="147"/>
      <c r="R71" s="577"/>
      <c r="S71" s="578"/>
    </row>
    <row r="72" spans="2:19" ht="30" hidden="1" customHeight="1" outlineLevel="1" x14ac:dyDescent="0.35">
      <c r="B72" s="580"/>
      <c r="C72" s="580"/>
      <c r="D72" s="125"/>
      <c r="E72" s="145"/>
      <c r="F72" s="557"/>
      <c r="G72" s="558"/>
      <c r="H72" s="127"/>
      <c r="I72" s="147"/>
      <c r="J72" s="577"/>
      <c r="K72" s="578"/>
      <c r="L72" s="127"/>
      <c r="M72" s="147"/>
      <c r="N72" s="577"/>
      <c r="O72" s="578"/>
      <c r="P72" s="127"/>
      <c r="Q72" s="147"/>
      <c r="R72" s="577"/>
      <c r="S72" s="578"/>
    </row>
    <row r="73" spans="2:19" ht="30" hidden="1" customHeight="1" outlineLevel="1" x14ac:dyDescent="0.35">
      <c r="B73" s="580"/>
      <c r="C73" s="580"/>
      <c r="D73" s="125"/>
      <c r="E73" s="145"/>
      <c r="F73" s="557"/>
      <c r="G73" s="558"/>
      <c r="H73" s="127"/>
      <c r="I73" s="147"/>
      <c r="J73" s="577"/>
      <c r="K73" s="578"/>
      <c r="L73" s="127"/>
      <c r="M73" s="147"/>
      <c r="N73" s="577"/>
      <c r="O73" s="578"/>
      <c r="P73" s="127"/>
      <c r="Q73" s="147"/>
      <c r="R73" s="577"/>
      <c r="S73" s="578"/>
    </row>
    <row r="74" spans="2:19" ht="30" hidden="1" customHeight="1" outlineLevel="1" x14ac:dyDescent="0.35">
      <c r="B74" s="580"/>
      <c r="C74" s="580"/>
      <c r="D74" s="125"/>
      <c r="E74" s="145"/>
      <c r="F74" s="557"/>
      <c r="G74" s="558"/>
      <c r="H74" s="127"/>
      <c r="I74" s="147"/>
      <c r="J74" s="577"/>
      <c r="K74" s="578"/>
      <c r="L74" s="127"/>
      <c r="M74" s="147"/>
      <c r="N74" s="577"/>
      <c r="O74" s="578"/>
      <c r="P74" s="127"/>
      <c r="Q74" s="147"/>
      <c r="R74" s="577"/>
      <c r="S74" s="578"/>
    </row>
    <row r="75" spans="2:19" ht="30" hidden="1" customHeight="1" outlineLevel="1" x14ac:dyDescent="0.35">
      <c r="B75" s="580"/>
      <c r="C75" s="580"/>
      <c r="D75" s="125"/>
      <c r="E75" s="145"/>
      <c r="F75" s="557"/>
      <c r="G75" s="558"/>
      <c r="H75" s="127"/>
      <c r="I75" s="147"/>
      <c r="J75" s="577"/>
      <c r="K75" s="578"/>
      <c r="L75" s="127"/>
      <c r="M75" s="147"/>
      <c r="N75" s="577"/>
      <c r="O75" s="578"/>
      <c r="P75" s="127"/>
      <c r="Q75" s="147"/>
      <c r="R75" s="577"/>
      <c r="S75" s="578"/>
    </row>
    <row r="76" spans="2:19" ht="30" hidden="1" customHeight="1" outlineLevel="1" x14ac:dyDescent="0.35">
      <c r="B76" s="538"/>
      <c r="C76" s="538"/>
      <c r="D76" s="125"/>
      <c r="E76" s="145"/>
      <c r="F76" s="557"/>
      <c r="G76" s="558"/>
      <c r="H76" s="127"/>
      <c r="I76" s="147"/>
      <c r="J76" s="577"/>
      <c r="K76" s="578"/>
      <c r="L76" s="127"/>
      <c r="M76" s="147"/>
      <c r="N76" s="577"/>
      <c r="O76" s="578"/>
      <c r="P76" s="127"/>
      <c r="Q76" s="147"/>
      <c r="R76" s="577"/>
      <c r="S76" s="578"/>
    </row>
    <row r="77" spans="2:19" ht="35.25" customHeight="1" collapsed="1" x14ac:dyDescent="0.35">
      <c r="B77" s="531" t="s">
        <v>246</v>
      </c>
      <c r="C77" s="579" t="s">
        <v>538</v>
      </c>
      <c r="D77" s="328" t="s">
        <v>247</v>
      </c>
      <c r="E77" s="519" t="s">
        <v>230</v>
      </c>
      <c r="F77" s="520"/>
      <c r="G77" s="325" t="s">
        <v>193</v>
      </c>
      <c r="H77" s="328" t="s">
        <v>247</v>
      </c>
      <c r="I77" s="519" t="s">
        <v>230</v>
      </c>
      <c r="J77" s="520"/>
      <c r="K77" s="325" t="s">
        <v>193</v>
      </c>
      <c r="L77" s="328" t="s">
        <v>247</v>
      </c>
      <c r="M77" s="519" t="s">
        <v>230</v>
      </c>
      <c r="N77" s="520"/>
      <c r="O77" s="325" t="s">
        <v>193</v>
      </c>
      <c r="P77" s="328" t="s">
        <v>247</v>
      </c>
      <c r="Q77" s="519" t="s">
        <v>230</v>
      </c>
      <c r="R77" s="520"/>
      <c r="S77" s="325" t="s">
        <v>193</v>
      </c>
    </row>
    <row r="78" spans="2:19" ht="35.25" customHeight="1" x14ac:dyDescent="0.35">
      <c r="B78" s="532"/>
      <c r="C78" s="579"/>
      <c r="D78" s="242"/>
      <c r="E78" s="572"/>
      <c r="F78" s="573"/>
      <c r="G78" s="148"/>
      <c r="H78" s="241"/>
      <c r="I78" s="574"/>
      <c r="J78" s="575"/>
      <c r="K78" s="149"/>
      <c r="L78" s="241"/>
      <c r="M78" s="574"/>
      <c r="N78" s="575"/>
      <c r="O78" s="149"/>
      <c r="P78" s="241"/>
      <c r="Q78" s="574"/>
      <c r="R78" s="575"/>
      <c r="S78" s="149"/>
    </row>
    <row r="79" spans="2:19" ht="35.25" hidden="1" customHeight="1" outlineLevel="1" x14ac:dyDescent="0.35">
      <c r="B79" s="532"/>
      <c r="C79" s="579"/>
      <c r="D79" s="242"/>
      <c r="E79" s="572"/>
      <c r="F79" s="573"/>
      <c r="G79" s="148"/>
      <c r="H79" s="241"/>
      <c r="I79" s="574"/>
      <c r="J79" s="575"/>
      <c r="K79" s="149"/>
      <c r="L79" s="241"/>
      <c r="M79" s="574"/>
      <c r="N79" s="575"/>
      <c r="O79" s="149"/>
      <c r="P79" s="241"/>
      <c r="Q79" s="574"/>
      <c r="R79" s="575"/>
      <c r="S79" s="149"/>
    </row>
    <row r="80" spans="2:19" ht="35.25" hidden="1" customHeight="1" outlineLevel="1" x14ac:dyDescent="0.35">
      <c r="B80" s="532"/>
      <c r="C80" s="579"/>
      <c r="D80" s="242"/>
      <c r="E80" s="572"/>
      <c r="F80" s="573"/>
      <c r="G80" s="148"/>
      <c r="H80" s="241"/>
      <c r="I80" s="574"/>
      <c r="J80" s="575"/>
      <c r="K80" s="149"/>
      <c r="L80" s="241"/>
      <c r="M80" s="574"/>
      <c r="N80" s="575"/>
      <c r="O80" s="149"/>
      <c r="P80" s="241"/>
      <c r="Q80" s="574"/>
      <c r="R80" s="575"/>
      <c r="S80" s="149"/>
    </row>
    <row r="81" spans="2:19" ht="35.25" hidden="1" customHeight="1" outlineLevel="1" x14ac:dyDescent="0.35">
      <c r="B81" s="532"/>
      <c r="C81" s="579"/>
      <c r="D81" s="242"/>
      <c r="E81" s="572"/>
      <c r="F81" s="573"/>
      <c r="G81" s="148"/>
      <c r="H81" s="241"/>
      <c r="I81" s="574"/>
      <c r="J81" s="575"/>
      <c r="K81" s="149"/>
      <c r="L81" s="241"/>
      <c r="M81" s="574"/>
      <c r="N81" s="575"/>
      <c r="O81" s="149"/>
      <c r="P81" s="241"/>
      <c r="Q81" s="574"/>
      <c r="R81" s="575"/>
      <c r="S81" s="149"/>
    </row>
    <row r="82" spans="2:19" ht="35.25" hidden="1" customHeight="1" outlineLevel="1" x14ac:dyDescent="0.35">
      <c r="B82" s="532"/>
      <c r="C82" s="579"/>
      <c r="D82" s="242"/>
      <c r="E82" s="572"/>
      <c r="F82" s="573"/>
      <c r="G82" s="148"/>
      <c r="H82" s="241"/>
      <c r="I82" s="574"/>
      <c r="J82" s="575"/>
      <c r="K82" s="149"/>
      <c r="L82" s="241"/>
      <c r="M82" s="574"/>
      <c r="N82" s="575"/>
      <c r="O82" s="149"/>
      <c r="P82" s="241"/>
      <c r="Q82" s="574"/>
      <c r="R82" s="575"/>
      <c r="S82" s="149"/>
    </row>
    <row r="83" spans="2:19" ht="33" hidden="1" customHeight="1" outlineLevel="1" x14ac:dyDescent="0.35">
      <c r="B83" s="533"/>
      <c r="C83" s="579"/>
      <c r="D83" s="242"/>
      <c r="E83" s="572"/>
      <c r="F83" s="573"/>
      <c r="G83" s="148"/>
      <c r="H83" s="241"/>
      <c r="I83" s="574"/>
      <c r="J83" s="575"/>
      <c r="K83" s="149"/>
      <c r="L83" s="241"/>
      <c r="M83" s="574"/>
      <c r="N83" s="575"/>
      <c r="O83" s="149"/>
      <c r="P83" s="241"/>
      <c r="Q83" s="574"/>
      <c r="R83" s="575"/>
      <c r="S83" s="149"/>
    </row>
    <row r="84" spans="2:19" ht="31.5" customHeight="1" collapsed="1" thickBot="1" x14ac:dyDescent="0.4">
      <c r="B84" s="318"/>
      <c r="C84" s="335"/>
    </row>
    <row r="85" spans="2:19" ht="30.75" customHeight="1" thickBot="1" x14ac:dyDescent="0.4">
      <c r="B85" s="318"/>
      <c r="C85" s="318"/>
      <c r="D85" s="534" t="s">
        <v>194</v>
      </c>
      <c r="E85" s="535"/>
      <c r="F85" s="535"/>
      <c r="G85" s="536"/>
      <c r="H85" s="547" t="s">
        <v>194</v>
      </c>
      <c r="I85" s="548"/>
      <c r="J85" s="548"/>
      <c r="K85" s="549"/>
      <c r="L85" s="547" t="s">
        <v>194</v>
      </c>
      <c r="M85" s="548"/>
      <c r="N85" s="548"/>
      <c r="O85" s="568"/>
      <c r="P85" s="569" t="s">
        <v>194</v>
      </c>
      <c r="Q85" s="548"/>
      <c r="R85" s="548"/>
      <c r="S85" s="549"/>
    </row>
    <row r="86" spans="2:19" ht="30.75" customHeight="1" x14ac:dyDescent="0.35">
      <c r="B86" s="537" t="s">
        <v>248</v>
      </c>
      <c r="C86" s="537" t="s">
        <v>249</v>
      </c>
      <c r="D86" s="539" t="s">
        <v>250</v>
      </c>
      <c r="E86" s="570"/>
      <c r="F86" s="326" t="s">
        <v>193</v>
      </c>
      <c r="G86" s="336" t="s">
        <v>230</v>
      </c>
      <c r="H86" s="571" t="s">
        <v>250</v>
      </c>
      <c r="I86" s="570"/>
      <c r="J86" s="326" t="s">
        <v>193</v>
      </c>
      <c r="K86" s="336" t="s">
        <v>230</v>
      </c>
      <c r="L86" s="571" t="s">
        <v>250</v>
      </c>
      <c r="M86" s="570"/>
      <c r="N86" s="326" t="s">
        <v>193</v>
      </c>
      <c r="O86" s="336" t="s">
        <v>230</v>
      </c>
      <c r="P86" s="571" t="s">
        <v>250</v>
      </c>
      <c r="Q86" s="570"/>
      <c r="R86" s="326" t="s">
        <v>193</v>
      </c>
      <c r="S86" s="336" t="s">
        <v>230</v>
      </c>
    </row>
    <row r="87" spans="2:19" ht="29.25" customHeight="1" x14ac:dyDescent="0.35">
      <c r="B87" s="538"/>
      <c r="C87" s="538"/>
      <c r="D87" s="557"/>
      <c r="E87" s="576"/>
      <c r="F87" s="144"/>
      <c r="G87" s="150"/>
      <c r="H87" s="240"/>
      <c r="I87" s="239"/>
      <c r="J87" s="146"/>
      <c r="K87" s="151"/>
      <c r="L87" s="240"/>
      <c r="M87" s="239"/>
      <c r="N87" s="146"/>
      <c r="O87" s="151"/>
      <c r="P87" s="240"/>
      <c r="Q87" s="239"/>
      <c r="R87" s="146"/>
      <c r="S87" s="151"/>
    </row>
    <row r="88" spans="2:19" ht="45" customHeight="1" x14ac:dyDescent="0.35">
      <c r="B88" s="567" t="s">
        <v>251</v>
      </c>
      <c r="C88" s="531" t="s">
        <v>904</v>
      </c>
      <c r="D88" s="324" t="s">
        <v>252</v>
      </c>
      <c r="E88" s="324" t="s">
        <v>253</v>
      </c>
      <c r="F88" s="328" t="s">
        <v>254</v>
      </c>
      <c r="G88" s="325" t="s">
        <v>255</v>
      </c>
      <c r="H88" s="324" t="s">
        <v>252</v>
      </c>
      <c r="I88" s="324" t="s">
        <v>253</v>
      </c>
      <c r="J88" s="328" t="s">
        <v>254</v>
      </c>
      <c r="K88" s="325" t="s">
        <v>255</v>
      </c>
      <c r="L88" s="324" t="s">
        <v>252</v>
      </c>
      <c r="M88" s="324" t="s">
        <v>253</v>
      </c>
      <c r="N88" s="328" t="s">
        <v>254</v>
      </c>
      <c r="O88" s="325" t="s">
        <v>255</v>
      </c>
      <c r="P88" s="324" t="s">
        <v>252</v>
      </c>
      <c r="Q88" s="324" t="s">
        <v>253</v>
      </c>
      <c r="R88" s="328" t="s">
        <v>254</v>
      </c>
      <c r="S88" s="325" t="s">
        <v>255</v>
      </c>
    </row>
    <row r="89" spans="2:19" ht="29.25" customHeight="1" x14ac:dyDescent="0.35">
      <c r="B89" s="567"/>
      <c r="C89" s="532"/>
      <c r="D89" s="561"/>
      <c r="E89" s="563"/>
      <c r="F89" s="561"/>
      <c r="G89" s="565"/>
      <c r="H89" s="550"/>
      <c r="I89" s="550"/>
      <c r="J89" s="550"/>
      <c r="K89" s="552"/>
      <c r="L89" s="550"/>
      <c r="M89" s="550"/>
      <c r="N89" s="550"/>
      <c r="O89" s="552"/>
      <c r="P89" s="550"/>
      <c r="Q89" s="550"/>
      <c r="R89" s="550"/>
      <c r="S89" s="552"/>
    </row>
    <row r="90" spans="2:19" ht="29.25" customHeight="1" x14ac:dyDescent="0.35">
      <c r="B90" s="567"/>
      <c r="C90" s="532"/>
      <c r="D90" s="562"/>
      <c r="E90" s="564"/>
      <c r="F90" s="562"/>
      <c r="G90" s="566"/>
      <c r="H90" s="551"/>
      <c r="I90" s="551"/>
      <c r="J90" s="551"/>
      <c r="K90" s="553"/>
      <c r="L90" s="551"/>
      <c r="M90" s="551"/>
      <c r="N90" s="551"/>
      <c r="O90" s="553"/>
      <c r="P90" s="551"/>
      <c r="Q90" s="551"/>
      <c r="R90" s="551"/>
      <c r="S90" s="553"/>
    </row>
    <row r="91" spans="2:19" ht="24" hidden="1" outlineLevel="1" x14ac:dyDescent="0.35">
      <c r="B91" s="567"/>
      <c r="C91" s="532"/>
      <c r="D91" s="324" t="s">
        <v>252</v>
      </c>
      <c r="E91" s="324" t="s">
        <v>253</v>
      </c>
      <c r="F91" s="328" t="s">
        <v>254</v>
      </c>
      <c r="G91" s="325" t="s">
        <v>255</v>
      </c>
      <c r="H91" s="324" t="s">
        <v>252</v>
      </c>
      <c r="I91" s="324" t="s">
        <v>253</v>
      </c>
      <c r="J91" s="328" t="s">
        <v>254</v>
      </c>
      <c r="K91" s="325" t="s">
        <v>255</v>
      </c>
      <c r="L91" s="324" t="s">
        <v>252</v>
      </c>
      <c r="M91" s="324" t="s">
        <v>253</v>
      </c>
      <c r="N91" s="328" t="s">
        <v>254</v>
      </c>
      <c r="O91" s="325" t="s">
        <v>255</v>
      </c>
      <c r="P91" s="324" t="s">
        <v>252</v>
      </c>
      <c r="Q91" s="324" t="s">
        <v>253</v>
      </c>
      <c r="R91" s="328" t="s">
        <v>254</v>
      </c>
      <c r="S91" s="325" t="s">
        <v>255</v>
      </c>
    </row>
    <row r="92" spans="2:19" ht="29.25" hidden="1" customHeight="1" outlineLevel="1" x14ac:dyDescent="0.35">
      <c r="B92" s="567"/>
      <c r="C92" s="532"/>
      <c r="D92" s="561"/>
      <c r="E92" s="563"/>
      <c r="F92" s="561"/>
      <c r="G92" s="565"/>
      <c r="H92" s="550"/>
      <c r="I92" s="550"/>
      <c r="J92" s="550"/>
      <c r="K92" s="552"/>
      <c r="L92" s="550"/>
      <c r="M92" s="550"/>
      <c r="N92" s="550"/>
      <c r="O92" s="552"/>
      <c r="P92" s="550"/>
      <c r="Q92" s="550"/>
      <c r="R92" s="550"/>
      <c r="S92" s="552"/>
    </row>
    <row r="93" spans="2:19" ht="29.25" hidden="1" customHeight="1" outlineLevel="1" x14ac:dyDescent="0.35">
      <c r="B93" s="567"/>
      <c r="C93" s="532"/>
      <c r="D93" s="562"/>
      <c r="E93" s="564"/>
      <c r="F93" s="562"/>
      <c r="G93" s="566"/>
      <c r="H93" s="551"/>
      <c r="I93" s="551"/>
      <c r="J93" s="551"/>
      <c r="K93" s="553"/>
      <c r="L93" s="551"/>
      <c r="M93" s="551"/>
      <c r="N93" s="551"/>
      <c r="O93" s="553"/>
      <c r="P93" s="551"/>
      <c r="Q93" s="551"/>
      <c r="R93" s="551"/>
      <c r="S93" s="553"/>
    </row>
    <row r="94" spans="2:19" ht="24" hidden="1" outlineLevel="1" x14ac:dyDescent="0.35">
      <c r="B94" s="567"/>
      <c r="C94" s="532"/>
      <c r="D94" s="324" t="s">
        <v>252</v>
      </c>
      <c r="E94" s="324" t="s">
        <v>253</v>
      </c>
      <c r="F94" s="328" t="s">
        <v>254</v>
      </c>
      <c r="G94" s="325" t="s">
        <v>255</v>
      </c>
      <c r="H94" s="324" t="s">
        <v>252</v>
      </c>
      <c r="I94" s="324" t="s">
        <v>253</v>
      </c>
      <c r="J94" s="328" t="s">
        <v>254</v>
      </c>
      <c r="K94" s="325" t="s">
        <v>255</v>
      </c>
      <c r="L94" s="324" t="s">
        <v>252</v>
      </c>
      <c r="M94" s="324" t="s">
        <v>253</v>
      </c>
      <c r="N94" s="328" t="s">
        <v>254</v>
      </c>
      <c r="O94" s="325" t="s">
        <v>255</v>
      </c>
      <c r="P94" s="324" t="s">
        <v>252</v>
      </c>
      <c r="Q94" s="324" t="s">
        <v>253</v>
      </c>
      <c r="R94" s="328" t="s">
        <v>254</v>
      </c>
      <c r="S94" s="325" t="s">
        <v>255</v>
      </c>
    </row>
    <row r="95" spans="2:19" ht="29.25" hidden="1" customHeight="1" outlineLevel="1" x14ac:dyDescent="0.35">
      <c r="B95" s="567"/>
      <c r="C95" s="532"/>
      <c r="D95" s="561"/>
      <c r="E95" s="563"/>
      <c r="F95" s="561"/>
      <c r="G95" s="565"/>
      <c r="H95" s="550"/>
      <c r="I95" s="550"/>
      <c r="J95" s="550"/>
      <c r="K95" s="552"/>
      <c r="L95" s="550"/>
      <c r="M95" s="550"/>
      <c r="N95" s="550"/>
      <c r="O95" s="552"/>
      <c r="P95" s="550"/>
      <c r="Q95" s="550"/>
      <c r="R95" s="550"/>
      <c r="S95" s="552"/>
    </row>
    <row r="96" spans="2:19" ht="29.25" hidden="1" customHeight="1" outlineLevel="1" x14ac:dyDescent="0.35">
      <c r="B96" s="567"/>
      <c r="C96" s="532"/>
      <c r="D96" s="562"/>
      <c r="E96" s="564"/>
      <c r="F96" s="562"/>
      <c r="G96" s="566"/>
      <c r="H96" s="551"/>
      <c r="I96" s="551"/>
      <c r="J96" s="551"/>
      <c r="K96" s="553"/>
      <c r="L96" s="551"/>
      <c r="M96" s="551"/>
      <c r="N96" s="551"/>
      <c r="O96" s="553"/>
      <c r="P96" s="551"/>
      <c r="Q96" s="551"/>
      <c r="R96" s="551"/>
      <c r="S96" s="553"/>
    </row>
    <row r="97" spans="2:19" ht="24" hidden="1" outlineLevel="1" x14ac:dyDescent="0.35">
      <c r="B97" s="567"/>
      <c r="C97" s="532"/>
      <c r="D97" s="324" t="s">
        <v>252</v>
      </c>
      <c r="E97" s="324" t="s">
        <v>253</v>
      </c>
      <c r="F97" s="328" t="s">
        <v>254</v>
      </c>
      <c r="G97" s="325" t="s">
        <v>255</v>
      </c>
      <c r="H97" s="324" t="s">
        <v>252</v>
      </c>
      <c r="I97" s="324" t="s">
        <v>253</v>
      </c>
      <c r="J97" s="328" t="s">
        <v>254</v>
      </c>
      <c r="K97" s="325" t="s">
        <v>255</v>
      </c>
      <c r="L97" s="324" t="s">
        <v>252</v>
      </c>
      <c r="M97" s="324" t="s">
        <v>253</v>
      </c>
      <c r="N97" s="328" t="s">
        <v>254</v>
      </c>
      <c r="O97" s="325" t="s">
        <v>255</v>
      </c>
      <c r="P97" s="324" t="s">
        <v>252</v>
      </c>
      <c r="Q97" s="324" t="s">
        <v>253</v>
      </c>
      <c r="R97" s="328" t="s">
        <v>254</v>
      </c>
      <c r="S97" s="325" t="s">
        <v>255</v>
      </c>
    </row>
    <row r="98" spans="2:19" ht="29.25" hidden="1" customHeight="1" outlineLevel="1" x14ac:dyDescent="0.35">
      <c r="B98" s="567"/>
      <c r="C98" s="532"/>
      <c r="D98" s="561"/>
      <c r="E98" s="563"/>
      <c r="F98" s="561"/>
      <c r="G98" s="565"/>
      <c r="H98" s="550"/>
      <c r="I98" s="550"/>
      <c r="J98" s="550"/>
      <c r="K98" s="552"/>
      <c r="L98" s="550"/>
      <c r="M98" s="550"/>
      <c r="N98" s="550"/>
      <c r="O98" s="552"/>
      <c r="P98" s="550"/>
      <c r="Q98" s="550"/>
      <c r="R98" s="550"/>
      <c r="S98" s="552"/>
    </row>
    <row r="99" spans="2:19" ht="29.25" hidden="1" customHeight="1" outlineLevel="1" x14ac:dyDescent="0.35">
      <c r="B99" s="567"/>
      <c r="C99" s="533"/>
      <c r="D99" s="562"/>
      <c r="E99" s="564"/>
      <c r="F99" s="562"/>
      <c r="G99" s="566"/>
      <c r="H99" s="551"/>
      <c r="I99" s="551"/>
      <c r="J99" s="551"/>
      <c r="K99" s="553"/>
      <c r="L99" s="551"/>
      <c r="M99" s="551"/>
      <c r="N99" s="551"/>
      <c r="O99" s="553"/>
      <c r="P99" s="551"/>
      <c r="Q99" s="551"/>
      <c r="R99" s="551"/>
      <c r="S99" s="553"/>
    </row>
    <row r="100" spans="2:19" ht="15" collapsed="1" thickBot="1" x14ac:dyDescent="0.4">
      <c r="B100" s="318"/>
      <c r="C100" s="318"/>
    </row>
    <row r="101" spans="2:19" ht="15" thickBot="1" x14ac:dyDescent="0.4">
      <c r="B101" s="318"/>
      <c r="C101" s="318"/>
      <c r="D101" s="534" t="s">
        <v>194</v>
      </c>
      <c r="E101" s="535"/>
      <c r="F101" s="535"/>
      <c r="G101" s="536"/>
      <c r="H101" s="547" t="s">
        <v>256</v>
      </c>
      <c r="I101" s="548"/>
      <c r="J101" s="548"/>
      <c r="K101" s="549"/>
      <c r="L101" s="547" t="s">
        <v>196</v>
      </c>
      <c r="M101" s="548"/>
      <c r="N101" s="548"/>
      <c r="O101" s="549"/>
      <c r="P101" s="547" t="s">
        <v>197</v>
      </c>
      <c r="Q101" s="548"/>
      <c r="R101" s="548"/>
      <c r="S101" s="549"/>
    </row>
    <row r="102" spans="2:19" ht="33.75" customHeight="1" x14ac:dyDescent="0.35">
      <c r="B102" s="554" t="s">
        <v>257</v>
      </c>
      <c r="C102" s="537" t="s">
        <v>258</v>
      </c>
      <c r="D102" s="337" t="s">
        <v>259</v>
      </c>
      <c r="E102" s="338" t="s">
        <v>260</v>
      </c>
      <c r="F102" s="539" t="s">
        <v>261</v>
      </c>
      <c r="G102" s="541"/>
      <c r="H102" s="337" t="s">
        <v>259</v>
      </c>
      <c r="I102" s="338" t="s">
        <v>260</v>
      </c>
      <c r="J102" s="539" t="s">
        <v>261</v>
      </c>
      <c r="K102" s="541"/>
      <c r="L102" s="337" t="s">
        <v>259</v>
      </c>
      <c r="M102" s="338" t="s">
        <v>260</v>
      </c>
      <c r="N102" s="539" t="s">
        <v>261</v>
      </c>
      <c r="O102" s="541"/>
      <c r="P102" s="337" t="s">
        <v>259</v>
      </c>
      <c r="Q102" s="338" t="s">
        <v>260</v>
      </c>
      <c r="R102" s="539" t="s">
        <v>261</v>
      </c>
      <c r="S102" s="541"/>
    </row>
    <row r="103" spans="2:19" ht="30" customHeight="1" x14ac:dyDescent="0.35">
      <c r="B103" s="555"/>
      <c r="C103" s="538"/>
      <c r="D103" s="152"/>
      <c r="E103" s="153"/>
      <c r="F103" s="557"/>
      <c r="G103" s="558"/>
      <c r="H103" s="154"/>
      <c r="I103" s="155"/>
      <c r="J103" s="559"/>
      <c r="K103" s="560"/>
      <c r="L103" s="154"/>
      <c r="M103" s="155"/>
      <c r="N103" s="559"/>
      <c r="O103" s="560"/>
      <c r="P103" s="154"/>
      <c r="Q103" s="155"/>
      <c r="R103" s="559"/>
      <c r="S103" s="560"/>
    </row>
    <row r="104" spans="2:19" ht="32.25" customHeight="1" x14ac:dyDescent="0.35">
      <c r="B104" s="555"/>
      <c r="C104" s="554" t="s">
        <v>262</v>
      </c>
      <c r="D104" s="339" t="s">
        <v>259</v>
      </c>
      <c r="E104" s="324" t="s">
        <v>260</v>
      </c>
      <c r="F104" s="324" t="s">
        <v>263</v>
      </c>
      <c r="G104" s="331" t="s">
        <v>264</v>
      </c>
      <c r="H104" s="339" t="s">
        <v>259</v>
      </c>
      <c r="I104" s="324" t="s">
        <v>260</v>
      </c>
      <c r="J104" s="324" t="s">
        <v>263</v>
      </c>
      <c r="K104" s="331" t="s">
        <v>264</v>
      </c>
      <c r="L104" s="339" t="s">
        <v>259</v>
      </c>
      <c r="M104" s="324" t="s">
        <v>260</v>
      </c>
      <c r="N104" s="324" t="s">
        <v>263</v>
      </c>
      <c r="O104" s="331" t="s">
        <v>264</v>
      </c>
      <c r="P104" s="339" t="s">
        <v>259</v>
      </c>
      <c r="Q104" s="324" t="s">
        <v>260</v>
      </c>
      <c r="R104" s="324" t="s">
        <v>263</v>
      </c>
      <c r="S104" s="331" t="s">
        <v>264</v>
      </c>
    </row>
    <row r="105" spans="2:19" ht="27.75" customHeight="1" x14ac:dyDescent="0.35">
      <c r="B105" s="555"/>
      <c r="C105" s="555"/>
      <c r="D105" s="152">
        <v>0</v>
      </c>
      <c r="E105" s="135">
        <v>0</v>
      </c>
      <c r="F105" s="145" t="s">
        <v>430</v>
      </c>
      <c r="G105" s="150" t="s">
        <v>315</v>
      </c>
      <c r="H105" s="154">
        <v>136000</v>
      </c>
      <c r="I105" s="137">
        <v>0.1</v>
      </c>
      <c r="J105" s="147" t="s">
        <v>449</v>
      </c>
      <c r="K105" s="151" t="s">
        <v>315</v>
      </c>
      <c r="L105" s="154">
        <v>102000</v>
      </c>
      <c r="M105" s="137">
        <v>0.04</v>
      </c>
      <c r="N105" s="147" t="s">
        <v>449</v>
      </c>
      <c r="O105" s="151" t="s">
        <v>315</v>
      </c>
      <c r="P105" s="154">
        <v>145960</v>
      </c>
      <c r="Q105" s="137">
        <v>0.1</v>
      </c>
      <c r="R105" s="147" t="s">
        <v>449</v>
      </c>
      <c r="S105" s="151" t="s">
        <v>315</v>
      </c>
    </row>
    <row r="106" spans="2:19" ht="27.75" hidden="1" customHeight="1" outlineLevel="1" x14ac:dyDescent="0.35">
      <c r="B106" s="555"/>
      <c r="C106" s="555"/>
      <c r="D106" s="339" t="s">
        <v>259</v>
      </c>
      <c r="E106" s="324" t="s">
        <v>260</v>
      </c>
      <c r="F106" s="324" t="s">
        <v>263</v>
      </c>
      <c r="G106" s="331" t="s">
        <v>264</v>
      </c>
      <c r="H106" s="339" t="s">
        <v>259</v>
      </c>
      <c r="I106" s="324" t="s">
        <v>260</v>
      </c>
      <c r="J106" s="324" t="s">
        <v>263</v>
      </c>
      <c r="K106" s="331" t="s">
        <v>264</v>
      </c>
      <c r="L106" s="339" t="s">
        <v>259</v>
      </c>
      <c r="M106" s="324" t="s">
        <v>260</v>
      </c>
      <c r="N106" s="324" t="s">
        <v>263</v>
      </c>
      <c r="O106" s="331" t="s">
        <v>264</v>
      </c>
      <c r="P106" s="339" t="s">
        <v>259</v>
      </c>
      <c r="Q106" s="324" t="s">
        <v>260</v>
      </c>
      <c r="R106" s="324" t="s">
        <v>263</v>
      </c>
      <c r="S106" s="331" t="s">
        <v>264</v>
      </c>
    </row>
    <row r="107" spans="2:19" ht="27.75" hidden="1" customHeight="1" outlineLevel="1" x14ac:dyDescent="0.35">
      <c r="B107" s="555"/>
      <c r="C107" s="555"/>
      <c r="D107" s="152"/>
      <c r="E107" s="135"/>
      <c r="F107" s="145"/>
      <c r="G107" s="150"/>
      <c r="H107" s="154"/>
      <c r="I107" s="137"/>
      <c r="J107" s="147"/>
      <c r="K107" s="151"/>
      <c r="L107" s="154"/>
      <c r="M107" s="137"/>
      <c r="N107" s="147"/>
      <c r="O107" s="151"/>
      <c r="P107" s="154"/>
      <c r="Q107" s="137"/>
      <c r="R107" s="147"/>
      <c r="S107" s="151"/>
    </row>
    <row r="108" spans="2:19" ht="27.75" hidden="1" customHeight="1" outlineLevel="1" x14ac:dyDescent="0.35">
      <c r="B108" s="555"/>
      <c r="C108" s="555"/>
      <c r="D108" s="339" t="s">
        <v>259</v>
      </c>
      <c r="E108" s="324" t="s">
        <v>260</v>
      </c>
      <c r="F108" s="324" t="s">
        <v>263</v>
      </c>
      <c r="G108" s="331" t="s">
        <v>264</v>
      </c>
      <c r="H108" s="339" t="s">
        <v>259</v>
      </c>
      <c r="I108" s="324" t="s">
        <v>260</v>
      </c>
      <c r="J108" s="324" t="s">
        <v>263</v>
      </c>
      <c r="K108" s="331" t="s">
        <v>264</v>
      </c>
      <c r="L108" s="339" t="s">
        <v>259</v>
      </c>
      <c r="M108" s="324" t="s">
        <v>260</v>
      </c>
      <c r="N108" s="324" t="s">
        <v>263</v>
      </c>
      <c r="O108" s="331" t="s">
        <v>264</v>
      </c>
      <c r="P108" s="339" t="s">
        <v>259</v>
      </c>
      <c r="Q108" s="324" t="s">
        <v>260</v>
      </c>
      <c r="R108" s="324" t="s">
        <v>263</v>
      </c>
      <c r="S108" s="331" t="s">
        <v>264</v>
      </c>
    </row>
    <row r="109" spans="2:19" ht="27.75" hidden="1" customHeight="1" outlineLevel="1" x14ac:dyDescent="0.35">
      <c r="B109" s="555"/>
      <c r="C109" s="555"/>
      <c r="D109" s="152"/>
      <c r="E109" s="135"/>
      <c r="F109" s="145"/>
      <c r="G109" s="150"/>
      <c r="H109" s="154"/>
      <c r="I109" s="137"/>
      <c r="J109" s="147"/>
      <c r="K109" s="151"/>
      <c r="L109" s="154"/>
      <c r="M109" s="137"/>
      <c r="N109" s="147"/>
      <c r="O109" s="151"/>
      <c r="P109" s="154"/>
      <c r="Q109" s="137"/>
      <c r="R109" s="147"/>
      <c r="S109" s="151"/>
    </row>
    <row r="110" spans="2:19" ht="27.75" hidden="1" customHeight="1" outlineLevel="1" x14ac:dyDescent="0.35">
      <c r="B110" s="555"/>
      <c r="C110" s="555"/>
      <c r="D110" s="339" t="s">
        <v>259</v>
      </c>
      <c r="E110" s="324" t="s">
        <v>260</v>
      </c>
      <c r="F110" s="324" t="s">
        <v>263</v>
      </c>
      <c r="G110" s="331" t="s">
        <v>264</v>
      </c>
      <c r="H110" s="339" t="s">
        <v>259</v>
      </c>
      <c r="I110" s="324" t="s">
        <v>260</v>
      </c>
      <c r="J110" s="324" t="s">
        <v>263</v>
      </c>
      <c r="K110" s="331" t="s">
        <v>264</v>
      </c>
      <c r="L110" s="339" t="s">
        <v>259</v>
      </c>
      <c r="M110" s="324" t="s">
        <v>260</v>
      </c>
      <c r="N110" s="324" t="s">
        <v>263</v>
      </c>
      <c r="O110" s="331" t="s">
        <v>264</v>
      </c>
      <c r="P110" s="339" t="s">
        <v>259</v>
      </c>
      <c r="Q110" s="324" t="s">
        <v>260</v>
      </c>
      <c r="R110" s="324" t="s">
        <v>263</v>
      </c>
      <c r="S110" s="331" t="s">
        <v>264</v>
      </c>
    </row>
    <row r="111" spans="2:19" ht="27.75" hidden="1" customHeight="1" outlineLevel="1" x14ac:dyDescent="0.35">
      <c r="B111" s="556"/>
      <c r="C111" s="556"/>
      <c r="D111" s="152"/>
      <c r="E111" s="135"/>
      <c r="F111" s="145"/>
      <c r="G111" s="150"/>
      <c r="H111" s="154"/>
      <c r="I111" s="137"/>
      <c r="J111" s="147"/>
      <c r="K111" s="151"/>
      <c r="L111" s="154"/>
      <c r="M111" s="137"/>
      <c r="N111" s="147"/>
      <c r="O111" s="151"/>
      <c r="P111" s="154"/>
      <c r="Q111" s="137"/>
      <c r="R111" s="147"/>
      <c r="S111" s="151"/>
    </row>
    <row r="112" spans="2:19" ht="26.25" customHeight="1" collapsed="1" x14ac:dyDescent="0.35">
      <c r="B112" s="542" t="s">
        <v>265</v>
      </c>
      <c r="C112" s="545" t="s">
        <v>266</v>
      </c>
      <c r="D112" s="340" t="s">
        <v>267</v>
      </c>
      <c r="E112" s="340" t="s">
        <v>268</v>
      </c>
      <c r="F112" s="340" t="s">
        <v>193</v>
      </c>
      <c r="G112" s="341" t="s">
        <v>269</v>
      </c>
      <c r="H112" s="342" t="s">
        <v>267</v>
      </c>
      <c r="I112" s="340" t="s">
        <v>268</v>
      </c>
      <c r="J112" s="340" t="s">
        <v>193</v>
      </c>
      <c r="K112" s="341" t="s">
        <v>269</v>
      </c>
      <c r="L112" s="340" t="s">
        <v>267</v>
      </c>
      <c r="M112" s="340" t="s">
        <v>268</v>
      </c>
      <c r="N112" s="340" t="s">
        <v>193</v>
      </c>
      <c r="O112" s="341" t="s">
        <v>269</v>
      </c>
      <c r="P112" s="340" t="s">
        <v>267</v>
      </c>
      <c r="Q112" s="340" t="s">
        <v>268</v>
      </c>
      <c r="R112" s="340" t="s">
        <v>193</v>
      </c>
      <c r="S112" s="341" t="s">
        <v>269</v>
      </c>
    </row>
    <row r="113" spans="2:19" ht="32.25" customHeight="1" x14ac:dyDescent="0.35">
      <c r="B113" s="543"/>
      <c r="C113" s="546"/>
      <c r="D113" s="134">
        <v>0</v>
      </c>
      <c r="E113" s="134" t="s">
        <v>310</v>
      </c>
      <c r="F113" s="134" t="s">
        <v>354</v>
      </c>
      <c r="G113" s="134" t="s">
        <v>426</v>
      </c>
      <c r="H113" s="241">
        <v>18200</v>
      </c>
      <c r="I113" s="136" t="s">
        <v>320</v>
      </c>
      <c r="J113" s="136" t="s">
        <v>354</v>
      </c>
      <c r="K113" s="149" t="s">
        <v>451</v>
      </c>
      <c r="L113" s="136">
        <v>7500</v>
      </c>
      <c r="M113" s="136" t="s">
        <v>320</v>
      </c>
      <c r="N113" s="136" t="s">
        <v>354</v>
      </c>
      <c r="O113" s="149" t="s">
        <v>451</v>
      </c>
      <c r="P113" s="136">
        <v>36767</v>
      </c>
      <c r="Q113" s="136" t="s">
        <v>320</v>
      </c>
      <c r="R113" s="136" t="s">
        <v>354</v>
      </c>
      <c r="S113" s="149" t="s">
        <v>451</v>
      </c>
    </row>
    <row r="114" spans="2:19" ht="32.25" customHeight="1" x14ac:dyDescent="0.35">
      <c r="B114" s="543"/>
      <c r="C114" s="343"/>
      <c r="D114" s="134">
        <v>0</v>
      </c>
      <c r="E114" s="134" t="s">
        <v>320</v>
      </c>
      <c r="F114" s="134" t="s">
        <v>367</v>
      </c>
      <c r="G114" s="134" t="s">
        <v>423</v>
      </c>
      <c r="H114" s="241">
        <v>4000</v>
      </c>
      <c r="I114" s="136" t="s">
        <v>320</v>
      </c>
      <c r="J114" s="136" t="s">
        <v>367</v>
      </c>
      <c r="K114" s="149" t="s">
        <v>423</v>
      </c>
      <c r="L114" s="136">
        <v>3900</v>
      </c>
      <c r="M114" s="136" t="s">
        <v>320</v>
      </c>
      <c r="N114" s="136" t="s">
        <v>367</v>
      </c>
      <c r="O114" s="149" t="s">
        <v>423</v>
      </c>
      <c r="P114" s="136">
        <v>6960</v>
      </c>
      <c r="Q114" s="136" t="s">
        <v>320</v>
      </c>
      <c r="R114" s="136" t="s">
        <v>367</v>
      </c>
      <c r="S114" s="149" t="s">
        <v>423</v>
      </c>
    </row>
    <row r="115" spans="2:19" ht="32.25" customHeight="1" x14ac:dyDescent="0.35">
      <c r="B115" s="543"/>
      <c r="C115" s="542" t="s">
        <v>905</v>
      </c>
      <c r="D115" s="324" t="s">
        <v>906</v>
      </c>
      <c r="E115" s="519" t="s">
        <v>270</v>
      </c>
      <c r="F115" s="520"/>
      <c r="G115" s="325" t="s">
        <v>271</v>
      </c>
      <c r="H115" s="324" t="s">
        <v>906</v>
      </c>
      <c r="I115" s="519" t="s">
        <v>270</v>
      </c>
      <c r="J115" s="520"/>
      <c r="K115" s="325" t="s">
        <v>271</v>
      </c>
      <c r="L115" s="324" t="s">
        <v>906</v>
      </c>
      <c r="M115" s="519" t="s">
        <v>270</v>
      </c>
      <c r="N115" s="520"/>
      <c r="O115" s="325" t="s">
        <v>271</v>
      </c>
      <c r="P115" s="324" t="s">
        <v>906</v>
      </c>
      <c r="Q115" s="324" t="s">
        <v>270</v>
      </c>
      <c r="R115" s="519" t="s">
        <v>270</v>
      </c>
      <c r="S115" s="520"/>
    </row>
    <row r="116" spans="2:19" ht="23.25" customHeight="1" x14ac:dyDescent="0.35">
      <c r="B116" s="543"/>
      <c r="C116" s="543"/>
      <c r="D116" s="156"/>
      <c r="E116" s="521"/>
      <c r="F116" s="522"/>
      <c r="G116" s="126"/>
      <c r="H116" s="157"/>
      <c r="I116" s="523"/>
      <c r="J116" s="524"/>
      <c r="K116" s="143"/>
      <c r="L116" s="157"/>
      <c r="M116" s="523"/>
      <c r="N116" s="524"/>
      <c r="O116" s="129"/>
      <c r="P116" s="157"/>
      <c r="Q116" s="127"/>
      <c r="R116" s="523"/>
      <c r="S116" s="524"/>
    </row>
    <row r="117" spans="2:19" ht="23.25" hidden="1" customHeight="1" outlineLevel="1" x14ac:dyDescent="0.35">
      <c r="B117" s="543"/>
      <c r="C117" s="543"/>
      <c r="D117" s="324" t="s">
        <v>906</v>
      </c>
      <c r="E117" s="519" t="s">
        <v>270</v>
      </c>
      <c r="F117" s="520"/>
      <c r="G117" s="325" t="s">
        <v>271</v>
      </c>
      <c r="H117" s="324" t="s">
        <v>906</v>
      </c>
      <c r="I117" s="519" t="s">
        <v>270</v>
      </c>
      <c r="J117" s="520"/>
      <c r="K117" s="325" t="s">
        <v>271</v>
      </c>
      <c r="L117" s="324" t="s">
        <v>906</v>
      </c>
      <c r="M117" s="519" t="s">
        <v>270</v>
      </c>
      <c r="N117" s="520"/>
      <c r="O117" s="325" t="s">
        <v>271</v>
      </c>
      <c r="P117" s="324" t="s">
        <v>906</v>
      </c>
      <c r="Q117" s="324" t="s">
        <v>270</v>
      </c>
      <c r="R117" s="519" t="s">
        <v>270</v>
      </c>
      <c r="S117" s="520"/>
    </row>
    <row r="118" spans="2:19" ht="23.25" hidden="1" customHeight="1" outlineLevel="1" x14ac:dyDescent="0.35">
      <c r="B118" s="543"/>
      <c r="C118" s="543"/>
      <c r="D118" s="156"/>
      <c r="E118" s="521"/>
      <c r="F118" s="522"/>
      <c r="G118" s="126"/>
      <c r="H118" s="157"/>
      <c r="I118" s="523"/>
      <c r="J118" s="524"/>
      <c r="K118" s="129"/>
      <c r="L118" s="157"/>
      <c r="M118" s="523"/>
      <c r="N118" s="524"/>
      <c r="O118" s="129"/>
      <c r="P118" s="157"/>
      <c r="Q118" s="127"/>
      <c r="R118" s="523"/>
      <c r="S118" s="524"/>
    </row>
    <row r="119" spans="2:19" ht="23.25" hidden="1" customHeight="1" outlineLevel="1" x14ac:dyDescent="0.35">
      <c r="B119" s="543"/>
      <c r="C119" s="543"/>
      <c r="D119" s="324" t="s">
        <v>906</v>
      </c>
      <c r="E119" s="519" t="s">
        <v>270</v>
      </c>
      <c r="F119" s="520"/>
      <c r="G119" s="325" t="s">
        <v>271</v>
      </c>
      <c r="H119" s="324" t="s">
        <v>906</v>
      </c>
      <c r="I119" s="519" t="s">
        <v>270</v>
      </c>
      <c r="J119" s="520"/>
      <c r="K119" s="325" t="s">
        <v>271</v>
      </c>
      <c r="L119" s="324" t="s">
        <v>906</v>
      </c>
      <c r="M119" s="519" t="s">
        <v>270</v>
      </c>
      <c r="N119" s="520"/>
      <c r="O119" s="325" t="s">
        <v>271</v>
      </c>
      <c r="P119" s="324" t="s">
        <v>906</v>
      </c>
      <c r="Q119" s="324" t="s">
        <v>270</v>
      </c>
      <c r="R119" s="519" t="s">
        <v>270</v>
      </c>
      <c r="S119" s="520"/>
    </row>
    <row r="120" spans="2:19" ht="23.25" hidden="1" customHeight="1" outlineLevel="1" x14ac:dyDescent="0.35">
      <c r="B120" s="543"/>
      <c r="C120" s="543"/>
      <c r="D120" s="156"/>
      <c r="E120" s="521"/>
      <c r="F120" s="522"/>
      <c r="G120" s="126"/>
      <c r="H120" s="157"/>
      <c r="I120" s="523"/>
      <c r="J120" s="524"/>
      <c r="K120" s="129"/>
      <c r="L120" s="157"/>
      <c r="M120" s="523"/>
      <c r="N120" s="524"/>
      <c r="O120" s="129"/>
      <c r="P120" s="157"/>
      <c r="Q120" s="127"/>
      <c r="R120" s="523"/>
      <c r="S120" s="524"/>
    </row>
    <row r="121" spans="2:19" ht="23.25" hidden="1" customHeight="1" outlineLevel="1" x14ac:dyDescent="0.35">
      <c r="B121" s="543"/>
      <c r="C121" s="543"/>
      <c r="D121" s="324" t="s">
        <v>906</v>
      </c>
      <c r="E121" s="519" t="s">
        <v>270</v>
      </c>
      <c r="F121" s="520"/>
      <c r="G121" s="325" t="s">
        <v>271</v>
      </c>
      <c r="H121" s="324" t="s">
        <v>906</v>
      </c>
      <c r="I121" s="519" t="s">
        <v>270</v>
      </c>
      <c r="J121" s="520"/>
      <c r="K121" s="325" t="s">
        <v>271</v>
      </c>
      <c r="L121" s="324" t="s">
        <v>906</v>
      </c>
      <c r="M121" s="519" t="s">
        <v>270</v>
      </c>
      <c r="N121" s="520"/>
      <c r="O121" s="325" t="s">
        <v>271</v>
      </c>
      <c r="P121" s="324" t="s">
        <v>906</v>
      </c>
      <c r="Q121" s="324" t="s">
        <v>270</v>
      </c>
      <c r="R121" s="519" t="s">
        <v>270</v>
      </c>
      <c r="S121" s="520"/>
    </row>
    <row r="122" spans="2:19" ht="23.25" hidden="1" customHeight="1" outlineLevel="1" x14ac:dyDescent="0.35">
      <c r="B122" s="544"/>
      <c r="C122" s="544"/>
      <c r="D122" s="156"/>
      <c r="E122" s="521"/>
      <c r="F122" s="522"/>
      <c r="G122" s="126"/>
      <c r="H122" s="157"/>
      <c r="I122" s="523"/>
      <c r="J122" s="524"/>
      <c r="K122" s="129"/>
      <c r="L122" s="157"/>
      <c r="M122" s="523"/>
      <c r="N122" s="524"/>
      <c r="O122" s="129"/>
      <c r="P122" s="157"/>
      <c r="Q122" s="127"/>
      <c r="R122" s="523"/>
      <c r="S122" s="524"/>
    </row>
    <row r="123" spans="2:19" ht="15" collapsed="1" thickBot="1" x14ac:dyDescent="0.4">
      <c r="B123" s="318"/>
      <c r="C123" s="318"/>
    </row>
    <row r="124" spans="2:19" ht="15" thickBot="1" x14ac:dyDescent="0.4">
      <c r="B124" s="318"/>
      <c r="C124" s="318"/>
      <c r="D124" s="534" t="s">
        <v>194</v>
      </c>
      <c r="E124" s="535"/>
      <c r="F124" s="535"/>
      <c r="G124" s="536"/>
      <c r="H124" s="534" t="s">
        <v>195</v>
      </c>
      <c r="I124" s="535"/>
      <c r="J124" s="535"/>
      <c r="K124" s="536"/>
      <c r="L124" s="535" t="s">
        <v>196</v>
      </c>
      <c r="M124" s="535"/>
      <c r="N124" s="535"/>
      <c r="O124" s="535"/>
      <c r="P124" s="534" t="s">
        <v>197</v>
      </c>
      <c r="Q124" s="535"/>
      <c r="R124" s="535"/>
      <c r="S124" s="536"/>
    </row>
    <row r="125" spans="2:19" x14ac:dyDescent="0.35">
      <c r="B125" s="537" t="s">
        <v>272</v>
      </c>
      <c r="C125" s="537" t="s">
        <v>273</v>
      </c>
      <c r="D125" s="539" t="s">
        <v>274</v>
      </c>
      <c r="E125" s="540"/>
      <c r="F125" s="540"/>
      <c r="G125" s="541"/>
      <c r="H125" s="539" t="s">
        <v>274</v>
      </c>
      <c r="I125" s="540"/>
      <c r="J125" s="540"/>
      <c r="K125" s="541"/>
      <c r="L125" s="539" t="s">
        <v>274</v>
      </c>
      <c r="M125" s="540"/>
      <c r="N125" s="540"/>
      <c r="O125" s="541"/>
      <c r="P125" s="539" t="s">
        <v>274</v>
      </c>
      <c r="Q125" s="540"/>
      <c r="R125" s="540"/>
      <c r="S125" s="541"/>
    </row>
    <row r="126" spans="2:19" ht="45" customHeight="1" x14ac:dyDescent="0.35">
      <c r="B126" s="538"/>
      <c r="C126" s="538"/>
      <c r="D126" s="525"/>
      <c r="E126" s="526"/>
      <c r="F126" s="526"/>
      <c r="G126" s="527"/>
      <c r="H126" s="528"/>
      <c r="I126" s="529"/>
      <c r="J126" s="529"/>
      <c r="K126" s="530"/>
      <c r="L126" s="528"/>
      <c r="M126" s="529"/>
      <c r="N126" s="529"/>
      <c r="O126" s="530"/>
      <c r="P126" s="528"/>
      <c r="Q126" s="529"/>
      <c r="R126" s="529"/>
      <c r="S126" s="530"/>
    </row>
    <row r="127" spans="2:19" ht="32.25" customHeight="1" x14ac:dyDescent="0.35">
      <c r="B127" s="531" t="s">
        <v>275</v>
      </c>
      <c r="C127" s="531" t="s">
        <v>276</v>
      </c>
      <c r="D127" s="340" t="s">
        <v>277</v>
      </c>
      <c r="E127" s="330" t="s">
        <v>193</v>
      </c>
      <c r="F127" s="324" t="s">
        <v>214</v>
      </c>
      <c r="G127" s="325" t="s">
        <v>230</v>
      </c>
      <c r="H127" s="340" t="s">
        <v>277</v>
      </c>
      <c r="I127" s="330" t="s">
        <v>193</v>
      </c>
      <c r="J127" s="324" t="s">
        <v>214</v>
      </c>
      <c r="K127" s="325" t="s">
        <v>230</v>
      </c>
      <c r="L127" s="340" t="s">
        <v>277</v>
      </c>
      <c r="M127" s="330" t="s">
        <v>193</v>
      </c>
      <c r="N127" s="324" t="s">
        <v>214</v>
      </c>
      <c r="O127" s="325" t="s">
        <v>230</v>
      </c>
      <c r="P127" s="340" t="s">
        <v>277</v>
      </c>
      <c r="Q127" s="330" t="s">
        <v>193</v>
      </c>
      <c r="R127" s="324" t="s">
        <v>214</v>
      </c>
      <c r="S127" s="325" t="s">
        <v>230</v>
      </c>
    </row>
    <row r="128" spans="2:19" ht="23.25" customHeight="1" x14ac:dyDescent="0.35">
      <c r="B128" s="532"/>
      <c r="C128" s="533"/>
      <c r="D128" s="134"/>
      <c r="E128" s="158"/>
      <c r="F128" s="125"/>
      <c r="G128" s="148"/>
      <c r="H128" s="136"/>
      <c r="I128" s="166"/>
      <c r="J128" s="136"/>
      <c r="K128" s="238"/>
      <c r="L128" s="136"/>
      <c r="M128" s="166"/>
      <c r="N128" s="136"/>
      <c r="O128" s="238"/>
      <c r="P128" s="136"/>
      <c r="Q128" s="166"/>
      <c r="R128" s="136"/>
      <c r="S128" s="238"/>
    </row>
    <row r="129" spans="2:19" ht="29.25" customHeight="1" x14ac:dyDescent="0.35">
      <c r="B129" s="532"/>
      <c r="C129" s="531" t="s">
        <v>278</v>
      </c>
      <c r="D129" s="324" t="s">
        <v>279</v>
      </c>
      <c r="E129" s="519" t="s">
        <v>280</v>
      </c>
      <c r="F129" s="520"/>
      <c r="G129" s="325" t="s">
        <v>281</v>
      </c>
      <c r="H129" s="324" t="s">
        <v>279</v>
      </c>
      <c r="I129" s="519" t="s">
        <v>280</v>
      </c>
      <c r="J129" s="520"/>
      <c r="K129" s="325" t="s">
        <v>281</v>
      </c>
      <c r="L129" s="324" t="s">
        <v>279</v>
      </c>
      <c r="M129" s="519" t="s">
        <v>280</v>
      </c>
      <c r="N129" s="520"/>
      <c r="O129" s="325" t="s">
        <v>281</v>
      </c>
      <c r="P129" s="324" t="s">
        <v>279</v>
      </c>
      <c r="Q129" s="519" t="s">
        <v>280</v>
      </c>
      <c r="R129" s="520"/>
      <c r="S129" s="325" t="s">
        <v>281</v>
      </c>
    </row>
    <row r="130" spans="2:19" ht="39" customHeight="1" x14ac:dyDescent="0.35">
      <c r="B130" s="533"/>
      <c r="C130" s="533"/>
      <c r="D130" s="156"/>
      <c r="E130" s="521"/>
      <c r="F130" s="522"/>
      <c r="G130" s="126"/>
      <c r="H130" s="157"/>
      <c r="I130" s="523"/>
      <c r="J130" s="524"/>
      <c r="K130" s="129"/>
      <c r="L130" s="157"/>
      <c r="M130" s="523"/>
      <c r="N130" s="524"/>
      <c r="O130" s="129"/>
      <c r="P130" s="157"/>
      <c r="Q130" s="523"/>
      <c r="R130" s="524"/>
      <c r="S130" s="129"/>
    </row>
    <row r="134" spans="2:19" hidden="1" x14ac:dyDescent="0.35"/>
    <row r="135" spans="2:19" hidden="1" x14ac:dyDescent="0.35"/>
    <row r="136" spans="2:19" hidden="1" x14ac:dyDescent="0.35">
      <c r="D136" s="226" t="s">
        <v>282</v>
      </c>
    </row>
    <row r="137" spans="2:19" hidden="1" x14ac:dyDescent="0.35">
      <c r="D137" s="226" t="s">
        <v>283</v>
      </c>
      <c r="E137" s="226" t="s">
        <v>284</v>
      </c>
      <c r="F137" s="226" t="s">
        <v>285</v>
      </c>
      <c r="H137" s="226" t="s">
        <v>286</v>
      </c>
      <c r="I137" s="226" t="s">
        <v>287</v>
      </c>
    </row>
    <row r="138" spans="2:19" hidden="1" x14ac:dyDescent="0.35">
      <c r="D138" s="226" t="s">
        <v>288</v>
      </c>
      <c r="E138" s="226" t="s">
        <v>289</v>
      </c>
      <c r="F138" s="226" t="s">
        <v>290</v>
      </c>
      <c r="H138" s="226" t="s">
        <v>291</v>
      </c>
      <c r="I138" s="226" t="s">
        <v>292</v>
      </c>
    </row>
    <row r="139" spans="2:19" hidden="1" x14ac:dyDescent="0.35">
      <c r="D139" s="226" t="s">
        <v>293</v>
      </c>
      <c r="E139" s="226" t="s">
        <v>294</v>
      </c>
      <c r="F139" s="226" t="s">
        <v>295</v>
      </c>
      <c r="H139" s="226" t="s">
        <v>296</v>
      </c>
      <c r="I139" s="226" t="s">
        <v>297</v>
      </c>
    </row>
    <row r="140" spans="2:19" hidden="1" x14ac:dyDescent="0.35">
      <c r="D140" s="226" t="s">
        <v>298</v>
      </c>
      <c r="F140" s="226" t="s">
        <v>299</v>
      </c>
      <c r="G140" s="226" t="s">
        <v>300</v>
      </c>
      <c r="H140" s="226" t="s">
        <v>301</v>
      </c>
      <c r="I140" s="226" t="s">
        <v>302</v>
      </c>
      <c r="K140" s="226" t="s">
        <v>303</v>
      </c>
    </row>
    <row r="141" spans="2:19" hidden="1" x14ac:dyDescent="0.35">
      <c r="D141" s="226" t="s">
        <v>304</v>
      </c>
      <c r="F141" s="226" t="s">
        <v>305</v>
      </c>
      <c r="G141" s="226" t="s">
        <v>306</v>
      </c>
      <c r="H141" s="226" t="s">
        <v>307</v>
      </c>
      <c r="I141" s="226" t="s">
        <v>308</v>
      </c>
      <c r="K141" s="226" t="s">
        <v>309</v>
      </c>
      <c r="L141" s="226" t="s">
        <v>310</v>
      </c>
    </row>
    <row r="142" spans="2:19" hidden="1" x14ac:dyDescent="0.35">
      <c r="D142" s="226" t="s">
        <v>311</v>
      </c>
      <c r="E142" s="159" t="s">
        <v>312</v>
      </c>
      <c r="G142" s="226" t="s">
        <v>313</v>
      </c>
      <c r="H142" s="226" t="s">
        <v>314</v>
      </c>
      <c r="K142" s="226" t="s">
        <v>315</v>
      </c>
      <c r="L142" s="226" t="s">
        <v>316</v>
      </c>
    </row>
    <row r="143" spans="2:19" hidden="1" x14ac:dyDescent="0.35">
      <c r="D143" s="226" t="s">
        <v>317</v>
      </c>
      <c r="E143" s="160" t="s">
        <v>318</v>
      </c>
      <c r="K143" s="226" t="s">
        <v>319</v>
      </c>
      <c r="L143" s="226" t="s">
        <v>320</v>
      </c>
    </row>
    <row r="144" spans="2:19" hidden="1" x14ac:dyDescent="0.35">
      <c r="E144" s="161" t="s">
        <v>321</v>
      </c>
      <c r="H144" s="226" t="s">
        <v>322</v>
      </c>
      <c r="K144" s="226" t="s">
        <v>323</v>
      </c>
      <c r="L144" s="226" t="s">
        <v>324</v>
      </c>
    </row>
    <row r="145" spans="2:12" hidden="1" x14ac:dyDescent="0.35">
      <c r="H145" s="226" t="s">
        <v>325</v>
      </c>
      <c r="K145" s="226" t="s">
        <v>326</v>
      </c>
      <c r="L145" s="226" t="s">
        <v>327</v>
      </c>
    </row>
    <row r="146" spans="2:12" hidden="1" x14ac:dyDescent="0.35">
      <c r="H146" s="226" t="s">
        <v>328</v>
      </c>
      <c r="K146" s="226" t="s">
        <v>329</v>
      </c>
      <c r="L146" s="226" t="s">
        <v>330</v>
      </c>
    </row>
    <row r="147" spans="2:12" hidden="1" x14ac:dyDescent="0.35">
      <c r="B147" s="226" t="s">
        <v>331</v>
      </c>
      <c r="C147" s="226" t="s">
        <v>332</v>
      </c>
      <c r="D147" s="226" t="s">
        <v>331</v>
      </c>
      <c r="G147" s="226" t="s">
        <v>333</v>
      </c>
      <c r="H147" s="226" t="s">
        <v>334</v>
      </c>
      <c r="J147" s="226" t="s">
        <v>161</v>
      </c>
      <c r="K147" s="226" t="s">
        <v>335</v>
      </c>
      <c r="L147" s="226" t="s">
        <v>336</v>
      </c>
    </row>
    <row r="148" spans="2:12" hidden="1" x14ac:dyDescent="0.35">
      <c r="B148" s="226">
        <v>1</v>
      </c>
      <c r="C148" s="226" t="s">
        <v>337</v>
      </c>
      <c r="D148" s="226" t="s">
        <v>338</v>
      </c>
      <c r="E148" s="226" t="s">
        <v>230</v>
      </c>
      <c r="F148" s="226" t="s">
        <v>0</v>
      </c>
      <c r="G148" s="226" t="s">
        <v>339</v>
      </c>
      <c r="H148" s="226" t="s">
        <v>340</v>
      </c>
      <c r="J148" s="226" t="s">
        <v>315</v>
      </c>
      <c r="K148" s="226" t="s">
        <v>341</v>
      </c>
    </row>
    <row r="149" spans="2:12" hidden="1" x14ac:dyDescent="0.35">
      <c r="B149" s="226">
        <v>2</v>
      </c>
      <c r="C149" s="226" t="s">
        <v>342</v>
      </c>
      <c r="D149" s="226" t="s">
        <v>343</v>
      </c>
      <c r="E149" s="226" t="s">
        <v>214</v>
      </c>
      <c r="F149" s="226" t="s">
        <v>2</v>
      </c>
      <c r="G149" s="226" t="s">
        <v>344</v>
      </c>
      <c r="J149" s="226" t="s">
        <v>345</v>
      </c>
      <c r="K149" s="226" t="s">
        <v>346</v>
      </c>
    </row>
    <row r="150" spans="2:12" hidden="1" x14ac:dyDescent="0.35">
      <c r="B150" s="226">
        <v>3</v>
      </c>
      <c r="C150" s="226" t="s">
        <v>347</v>
      </c>
      <c r="D150" s="226" t="s">
        <v>348</v>
      </c>
      <c r="E150" s="226" t="s">
        <v>193</v>
      </c>
      <c r="G150" s="226" t="s">
        <v>349</v>
      </c>
      <c r="J150" s="226" t="s">
        <v>350</v>
      </c>
      <c r="K150" s="226" t="s">
        <v>351</v>
      </c>
    </row>
    <row r="151" spans="2:12" hidden="1" x14ac:dyDescent="0.35">
      <c r="B151" s="226">
        <v>4</v>
      </c>
      <c r="C151" s="226" t="s">
        <v>340</v>
      </c>
      <c r="H151" s="226" t="s">
        <v>352</v>
      </c>
      <c r="I151" s="226" t="s">
        <v>353</v>
      </c>
      <c r="J151" s="226" t="s">
        <v>354</v>
      </c>
      <c r="K151" s="226" t="s">
        <v>355</v>
      </c>
    </row>
    <row r="152" spans="2:12" hidden="1" x14ac:dyDescent="0.35">
      <c r="D152" s="226" t="s">
        <v>349</v>
      </c>
      <c r="H152" s="226" t="s">
        <v>356</v>
      </c>
      <c r="I152" s="226" t="s">
        <v>357</v>
      </c>
      <c r="J152" s="226" t="s">
        <v>358</v>
      </c>
      <c r="K152" s="226" t="s">
        <v>359</v>
      </c>
    </row>
    <row r="153" spans="2:12" hidden="1" x14ac:dyDescent="0.35">
      <c r="D153" s="226" t="s">
        <v>360</v>
      </c>
      <c r="H153" s="226" t="s">
        <v>361</v>
      </c>
      <c r="I153" s="226" t="s">
        <v>362</v>
      </c>
      <c r="J153" s="226" t="s">
        <v>363</v>
      </c>
      <c r="K153" s="226" t="s">
        <v>364</v>
      </c>
    </row>
    <row r="154" spans="2:12" hidden="1" x14ac:dyDescent="0.35">
      <c r="D154" s="226" t="s">
        <v>365</v>
      </c>
      <c r="H154" s="226" t="s">
        <v>366</v>
      </c>
      <c r="J154" s="226" t="s">
        <v>367</v>
      </c>
      <c r="K154" s="226" t="s">
        <v>368</v>
      </c>
    </row>
    <row r="155" spans="2:12" hidden="1" x14ac:dyDescent="0.35">
      <c r="H155" s="226" t="s">
        <v>369</v>
      </c>
      <c r="J155" s="226" t="s">
        <v>370</v>
      </c>
    </row>
    <row r="156" spans="2:12" ht="58" hidden="1" x14ac:dyDescent="0.35">
      <c r="D156" s="230" t="s">
        <v>371</v>
      </c>
      <c r="E156" s="226" t="s">
        <v>372</v>
      </c>
      <c r="F156" s="226" t="s">
        <v>373</v>
      </c>
      <c r="G156" s="226" t="s">
        <v>374</v>
      </c>
      <c r="H156" s="226" t="s">
        <v>375</v>
      </c>
      <c r="I156" s="226" t="s">
        <v>376</v>
      </c>
      <c r="J156" s="226" t="s">
        <v>377</v>
      </c>
      <c r="K156" s="226" t="s">
        <v>378</v>
      </c>
    </row>
    <row r="157" spans="2:12" ht="72.5" hidden="1" x14ac:dyDescent="0.35">
      <c r="B157" s="226" t="s">
        <v>478</v>
      </c>
      <c r="C157" s="226" t="s">
        <v>477</v>
      </c>
      <c r="D157" s="230" t="s">
        <v>379</v>
      </c>
      <c r="E157" s="226" t="s">
        <v>380</v>
      </c>
      <c r="F157" s="226" t="s">
        <v>381</v>
      </c>
      <c r="G157" s="226" t="s">
        <v>382</v>
      </c>
      <c r="H157" s="226" t="s">
        <v>383</v>
      </c>
      <c r="I157" s="226" t="s">
        <v>384</v>
      </c>
      <c r="J157" s="226" t="s">
        <v>385</v>
      </c>
      <c r="K157" s="226" t="s">
        <v>386</v>
      </c>
    </row>
    <row r="158" spans="2:12" ht="43.5" hidden="1" x14ac:dyDescent="0.35">
      <c r="B158" s="226" t="s">
        <v>479</v>
      </c>
      <c r="C158" s="226" t="s">
        <v>476</v>
      </c>
      <c r="D158" s="230" t="s">
        <v>387</v>
      </c>
      <c r="E158" s="226" t="s">
        <v>388</v>
      </c>
      <c r="F158" s="226" t="s">
        <v>389</v>
      </c>
      <c r="G158" s="226" t="s">
        <v>390</v>
      </c>
      <c r="H158" s="226" t="s">
        <v>391</v>
      </c>
      <c r="I158" s="226" t="s">
        <v>392</v>
      </c>
      <c r="J158" s="226" t="s">
        <v>393</v>
      </c>
      <c r="K158" s="226" t="s">
        <v>394</v>
      </c>
    </row>
    <row r="159" spans="2:12" hidden="1" x14ac:dyDescent="0.35">
      <c r="B159" s="226" t="s">
        <v>480</v>
      </c>
      <c r="C159" s="226" t="s">
        <v>475</v>
      </c>
      <c r="F159" s="226" t="s">
        <v>395</v>
      </c>
      <c r="G159" s="226" t="s">
        <v>396</v>
      </c>
      <c r="H159" s="226" t="s">
        <v>397</v>
      </c>
      <c r="I159" s="226" t="s">
        <v>398</v>
      </c>
      <c r="J159" s="226" t="s">
        <v>399</v>
      </c>
      <c r="K159" s="226" t="s">
        <v>400</v>
      </c>
    </row>
    <row r="160" spans="2:12" hidden="1" x14ac:dyDescent="0.35">
      <c r="B160" s="226" t="s">
        <v>481</v>
      </c>
      <c r="G160" s="226" t="s">
        <v>401</v>
      </c>
      <c r="H160" s="226" t="s">
        <v>402</v>
      </c>
      <c r="I160" s="226" t="s">
        <v>403</v>
      </c>
      <c r="J160" s="226" t="s">
        <v>404</v>
      </c>
      <c r="K160" s="226" t="s">
        <v>405</v>
      </c>
    </row>
    <row r="161" spans="2:10" hidden="1" x14ac:dyDescent="0.35">
      <c r="C161" s="226" t="s">
        <v>406</v>
      </c>
      <c r="J161" s="226" t="s">
        <v>407</v>
      </c>
    </row>
    <row r="162" spans="2:10" hidden="1" x14ac:dyDescent="0.35">
      <c r="C162" s="226" t="s">
        <v>408</v>
      </c>
      <c r="I162" s="226" t="s">
        <v>409</v>
      </c>
      <c r="J162" s="226" t="s">
        <v>410</v>
      </c>
    </row>
    <row r="163" spans="2:10" hidden="1" x14ac:dyDescent="0.35">
      <c r="B163" s="167" t="s">
        <v>482</v>
      </c>
      <c r="C163" s="226" t="s">
        <v>411</v>
      </c>
      <c r="I163" s="226" t="s">
        <v>412</v>
      </c>
      <c r="J163" s="226" t="s">
        <v>413</v>
      </c>
    </row>
    <row r="164" spans="2:10" hidden="1" x14ac:dyDescent="0.35">
      <c r="B164" s="167" t="s">
        <v>4</v>
      </c>
      <c r="C164" s="226" t="s">
        <v>414</v>
      </c>
      <c r="D164" s="226" t="s">
        <v>415</v>
      </c>
      <c r="E164" s="226" t="s">
        <v>416</v>
      </c>
      <c r="I164" s="226" t="s">
        <v>417</v>
      </c>
      <c r="J164" s="226" t="s">
        <v>161</v>
      </c>
    </row>
    <row r="165" spans="2:10" hidden="1" x14ac:dyDescent="0.35">
      <c r="B165" s="167" t="s">
        <v>1</v>
      </c>
      <c r="D165" s="226" t="s">
        <v>418</v>
      </c>
      <c r="E165" s="226" t="s">
        <v>419</v>
      </c>
      <c r="H165" s="226" t="s">
        <v>291</v>
      </c>
      <c r="I165" s="226" t="s">
        <v>420</v>
      </c>
    </row>
    <row r="166" spans="2:10" hidden="1" x14ac:dyDescent="0.35">
      <c r="B166" s="167" t="s">
        <v>5</v>
      </c>
      <c r="D166" s="226" t="s">
        <v>421</v>
      </c>
      <c r="E166" s="226" t="s">
        <v>422</v>
      </c>
      <c r="H166" s="226" t="s">
        <v>301</v>
      </c>
      <c r="I166" s="226" t="s">
        <v>423</v>
      </c>
      <c r="J166" s="226" t="s">
        <v>907</v>
      </c>
    </row>
    <row r="167" spans="2:10" hidden="1" x14ac:dyDescent="0.35">
      <c r="B167" s="167" t="s">
        <v>483</v>
      </c>
      <c r="C167" s="226" t="s">
        <v>424</v>
      </c>
      <c r="D167" s="226" t="s">
        <v>425</v>
      </c>
      <c r="H167" s="226" t="s">
        <v>307</v>
      </c>
      <c r="I167" s="226" t="s">
        <v>426</v>
      </c>
      <c r="J167" s="226" t="s">
        <v>908</v>
      </c>
    </row>
    <row r="168" spans="2:10" hidden="1" x14ac:dyDescent="0.35">
      <c r="B168" s="167" t="s">
        <v>484</v>
      </c>
      <c r="C168" s="226" t="s">
        <v>427</v>
      </c>
      <c r="H168" s="226" t="s">
        <v>314</v>
      </c>
      <c r="I168" s="226" t="s">
        <v>428</v>
      </c>
    </row>
    <row r="169" spans="2:10" hidden="1" x14ac:dyDescent="0.35">
      <c r="B169" s="167" t="s">
        <v>485</v>
      </c>
      <c r="C169" s="226" t="s">
        <v>429</v>
      </c>
      <c r="E169" s="226" t="s">
        <v>430</v>
      </c>
      <c r="H169" s="226" t="s">
        <v>431</v>
      </c>
      <c r="I169" s="226" t="s">
        <v>432</v>
      </c>
    </row>
    <row r="170" spans="2:10" hidden="1" x14ac:dyDescent="0.35">
      <c r="B170" s="167" t="s">
        <v>486</v>
      </c>
      <c r="C170" s="226" t="s">
        <v>433</v>
      </c>
      <c r="E170" s="226" t="s">
        <v>434</v>
      </c>
      <c r="H170" s="226" t="s">
        <v>435</v>
      </c>
      <c r="I170" s="226" t="s">
        <v>436</v>
      </c>
    </row>
    <row r="171" spans="2:10" hidden="1" x14ac:dyDescent="0.35">
      <c r="B171" s="167" t="s">
        <v>487</v>
      </c>
      <c r="C171" s="226" t="s">
        <v>437</v>
      </c>
      <c r="E171" s="226" t="s">
        <v>438</v>
      </c>
      <c r="H171" s="226" t="s">
        <v>439</v>
      </c>
      <c r="I171" s="226" t="s">
        <v>440</v>
      </c>
    </row>
    <row r="172" spans="2:10" hidden="1" x14ac:dyDescent="0.35">
      <c r="B172" s="167" t="s">
        <v>488</v>
      </c>
      <c r="C172" s="226" t="s">
        <v>441</v>
      </c>
      <c r="E172" s="226" t="s">
        <v>442</v>
      </c>
      <c r="H172" s="226" t="s">
        <v>443</v>
      </c>
      <c r="I172" s="226" t="s">
        <v>444</v>
      </c>
    </row>
    <row r="173" spans="2:10" hidden="1" x14ac:dyDescent="0.35">
      <c r="B173" s="167" t="s">
        <v>489</v>
      </c>
      <c r="C173" s="226" t="s">
        <v>445</v>
      </c>
      <c r="E173" s="226" t="s">
        <v>446</v>
      </c>
      <c r="H173" s="226" t="s">
        <v>447</v>
      </c>
      <c r="I173" s="226" t="s">
        <v>448</v>
      </c>
    </row>
    <row r="174" spans="2:10" hidden="1" x14ac:dyDescent="0.35">
      <c r="B174" s="167" t="s">
        <v>490</v>
      </c>
      <c r="C174" s="226" t="s">
        <v>161</v>
      </c>
      <c r="E174" s="226" t="s">
        <v>449</v>
      </c>
      <c r="H174" s="226" t="s">
        <v>450</v>
      </c>
      <c r="I174" s="226" t="s">
        <v>451</v>
      </c>
    </row>
    <row r="175" spans="2:10" hidden="1" x14ac:dyDescent="0.35">
      <c r="B175" s="167" t="s">
        <v>491</v>
      </c>
      <c r="E175" s="226" t="s">
        <v>452</v>
      </c>
      <c r="H175" s="226" t="s">
        <v>453</v>
      </c>
      <c r="I175" s="226" t="s">
        <v>454</v>
      </c>
    </row>
    <row r="176" spans="2:10" hidden="1" x14ac:dyDescent="0.35">
      <c r="B176" s="167" t="s">
        <v>492</v>
      </c>
      <c r="E176" s="226" t="s">
        <v>455</v>
      </c>
      <c r="H176" s="226" t="s">
        <v>456</v>
      </c>
      <c r="I176" s="226" t="s">
        <v>457</v>
      </c>
    </row>
    <row r="177" spans="2:9" hidden="1" x14ac:dyDescent="0.35">
      <c r="B177" s="167" t="s">
        <v>493</v>
      </c>
      <c r="E177" s="226" t="s">
        <v>458</v>
      </c>
      <c r="H177" s="226" t="s">
        <v>459</v>
      </c>
      <c r="I177" s="226" t="s">
        <v>460</v>
      </c>
    </row>
    <row r="178" spans="2:9" hidden="1" x14ac:dyDescent="0.35">
      <c r="B178" s="167" t="s">
        <v>494</v>
      </c>
      <c r="H178" s="226" t="s">
        <v>461</v>
      </c>
      <c r="I178" s="226" t="s">
        <v>462</v>
      </c>
    </row>
    <row r="179" spans="2:9" hidden="1" x14ac:dyDescent="0.35">
      <c r="B179" s="167" t="s">
        <v>495</v>
      </c>
      <c r="H179" s="226" t="s">
        <v>463</v>
      </c>
    </row>
    <row r="180" spans="2:9" hidden="1" x14ac:dyDescent="0.35">
      <c r="B180" s="167" t="s">
        <v>496</v>
      </c>
      <c r="H180" s="226" t="s">
        <v>464</v>
      </c>
    </row>
    <row r="181" spans="2:9" hidden="1" x14ac:dyDescent="0.35">
      <c r="B181" s="167" t="s">
        <v>497</v>
      </c>
      <c r="H181" s="226" t="s">
        <v>465</v>
      </c>
    </row>
    <row r="182" spans="2:9" hidden="1" x14ac:dyDescent="0.35">
      <c r="B182" s="167" t="s">
        <v>498</v>
      </c>
      <c r="H182" s="226" t="s">
        <v>466</v>
      </c>
    </row>
    <row r="183" spans="2:9" hidden="1" x14ac:dyDescent="0.35">
      <c r="B183" s="167" t="s">
        <v>499</v>
      </c>
      <c r="D183" s="226" t="s">
        <v>467</v>
      </c>
      <c r="H183" s="226" t="s">
        <v>468</v>
      </c>
    </row>
    <row r="184" spans="2:9" hidden="1" x14ac:dyDescent="0.35">
      <c r="B184" s="167" t="s">
        <v>500</v>
      </c>
      <c r="D184" s="226" t="s">
        <v>469</v>
      </c>
      <c r="H184" s="226" t="s">
        <v>470</v>
      </c>
    </row>
    <row r="185" spans="2:9" hidden="1" x14ac:dyDescent="0.35">
      <c r="B185" s="167" t="s">
        <v>501</v>
      </c>
      <c r="D185" s="226" t="s">
        <v>471</v>
      </c>
      <c r="H185" s="226" t="s">
        <v>472</v>
      </c>
    </row>
    <row r="186" spans="2:9" hidden="1" x14ac:dyDescent="0.35">
      <c r="B186" s="167" t="s">
        <v>502</v>
      </c>
      <c r="D186" s="226" t="s">
        <v>469</v>
      </c>
      <c r="H186" s="226" t="s">
        <v>473</v>
      </c>
    </row>
    <row r="187" spans="2:9" hidden="1" x14ac:dyDescent="0.35">
      <c r="B187" s="167" t="s">
        <v>503</v>
      </c>
      <c r="D187" s="226" t="s">
        <v>474</v>
      </c>
    </row>
    <row r="188" spans="2:9" hidden="1" x14ac:dyDescent="0.35">
      <c r="B188" s="167" t="s">
        <v>504</v>
      </c>
      <c r="D188" s="226" t="s">
        <v>469</v>
      </c>
    </row>
    <row r="189" spans="2:9" hidden="1" x14ac:dyDescent="0.35">
      <c r="B189" s="167" t="s">
        <v>505</v>
      </c>
    </row>
    <row r="190" spans="2:9" hidden="1" x14ac:dyDescent="0.35">
      <c r="B190" s="167" t="s">
        <v>506</v>
      </c>
    </row>
    <row r="191" spans="2:9" hidden="1" x14ac:dyDescent="0.35">
      <c r="B191" s="167" t="s">
        <v>507</v>
      </c>
    </row>
    <row r="192" spans="2:9" hidden="1" x14ac:dyDescent="0.35">
      <c r="B192" s="167" t="s">
        <v>508</v>
      </c>
    </row>
    <row r="193" spans="2:2" hidden="1" x14ac:dyDescent="0.35">
      <c r="B193" s="167" t="s">
        <v>509</v>
      </c>
    </row>
    <row r="194" spans="2:2" hidden="1" x14ac:dyDescent="0.35">
      <c r="B194" s="167" t="s">
        <v>510</v>
      </c>
    </row>
    <row r="195" spans="2:2" hidden="1" x14ac:dyDescent="0.35">
      <c r="B195" s="167" t="s">
        <v>511</v>
      </c>
    </row>
    <row r="196" spans="2:2" hidden="1" x14ac:dyDescent="0.35">
      <c r="B196" s="167" t="s">
        <v>512</v>
      </c>
    </row>
    <row r="197" spans="2:2" hidden="1" x14ac:dyDescent="0.35">
      <c r="B197" s="167" t="s">
        <v>513</v>
      </c>
    </row>
    <row r="198" spans="2:2" hidden="1" x14ac:dyDescent="0.35">
      <c r="B198" s="167" t="s">
        <v>6</v>
      </c>
    </row>
    <row r="199" spans="2:2" hidden="1" x14ac:dyDescent="0.35">
      <c r="B199" s="167" t="s">
        <v>7</v>
      </c>
    </row>
    <row r="200" spans="2:2" hidden="1" x14ac:dyDescent="0.35">
      <c r="B200" s="167" t="s">
        <v>8</v>
      </c>
    </row>
    <row r="201" spans="2:2" hidden="1" x14ac:dyDescent="0.35">
      <c r="B201" s="167" t="s">
        <v>10</v>
      </c>
    </row>
    <row r="202" spans="2:2" hidden="1" x14ac:dyDescent="0.35">
      <c r="B202" s="167" t="s">
        <v>3</v>
      </c>
    </row>
    <row r="203" spans="2:2" hidden="1" x14ac:dyDescent="0.35">
      <c r="B203" s="167" t="s">
        <v>12</v>
      </c>
    </row>
    <row r="204" spans="2:2" hidden="1" x14ac:dyDescent="0.35">
      <c r="B204" s="167" t="s">
        <v>13</v>
      </c>
    </row>
    <row r="205" spans="2:2" hidden="1" x14ac:dyDescent="0.35">
      <c r="B205" s="167" t="s">
        <v>15</v>
      </c>
    </row>
    <row r="206" spans="2:2" hidden="1" x14ac:dyDescent="0.35">
      <c r="B206" s="167" t="s">
        <v>16</v>
      </c>
    </row>
    <row r="207" spans="2:2" hidden="1" x14ac:dyDescent="0.35">
      <c r="B207" s="167" t="s">
        <v>17</v>
      </c>
    </row>
    <row r="208" spans="2:2" hidden="1" x14ac:dyDescent="0.35">
      <c r="B208" s="167" t="s">
        <v>18</v>
      </c>
    </row>
    <row r="209" spans="2:2" hidden="1" x14ac:dyDescent="0.35">
      <c r="B209" s="167" t="s">
        <v>514</v>
      </c>
    </row>
    <row r="210" spans="2:2" hidden="1" x14ac:dyDescent="0.35">
      <c r="B210" s="167" t="s">
        <v>515</v>
      </c>
    </row>
    <row r="211" spans="2:2" hidden="1" x14ac:dyDescent="0.35">
      <c r="B211" s="167" t="s">
        <v>19</v>
      </c>
    </row>
    <row r="212" spans="2:2" hidden="1" x14ac:dyDescent="0.35">
      <c r="B212" s="167" t="s">
        <v>20</v>
      </c>
    </row>
    <row r="213" spans="2:2" hidden="1" x14ac:dyDescent="0.35">
      <c r="B213" s="167" t="s">
        <v>23</v>
      </c>
    </row>
    <row r="214" spans="2:2" hidden="1" x14ac:dyDescent="0.35">
      <c r="B214" s="167" t="s">
        <v>516</v>
      </c>
    </row>
    <row r="215" spans="2:2" hidden="1" x14ac:dyDescent="0.35">
      <c r="B215" s="167" t="s">
        <v>517</v>
      </c>
    </row>
    <row r="216" spans="2:2" hidden="1" x14ac:dyDescent="0.35">
      <c r="B216" s="167" t="s">
        <v>518</v>
      </c>
    </row>
    <row r="217" spans="2:2" hidden="1" x14ac:dyDescent="0.35">
      <c r="B217" s="167" t="s">
        <v>21</v>
      </c>
    </row>
    <row r="218" spans="2:2" hidden="1" x14ac:dyDescent="0.35">
      <c r="B218" s="167" t="s">
        <v>22</v>
      </c>
    </row>
    <row r="219" spans="2:2" hidden="1" x14ac:dyDescent="0.35">
      <c r="B219" s="167" t="s">
        <v>24</v>
      </c>
    </row>
    <row r="220" spans="2:2" hidden="1" x14ac:dyDescent="0.35">
      <c r="B220" s="167" t="s">
        <v>26</v>
      </c>
    </row>
    <row r="221" spans="2:2" hidden="1" x14ac:dyDescent="0.35">
      <c r="B221" s="167" t="s">
        <v>519</v>
      </c>
    </row>
    <row r="222" spans="2:2" hidden="1" x14ac:dyDescent="0.35">
      <c r="B222" s="167" t="s">
        <v>25</v>
      </c>
    </row>
    <row r="223" spans="2:2" hidden="1" x14ac:dyDescent="0.35">
      <c r="B223" s="167" t="s">
        <v>27</v>
      </c>
    </row>
    <row r="224" spans="2:2" hidden="1" x14ac:dyDescent="0.35">
      <c r="B224" s="167" t="s">
        <v>29</v>
      </c>
    </row>
    <row r="225" spans="2:2" hidden="1" x14ac:dyDescent="0.35">
      <c r="B225" s="167" t="s">
        <v>28</v>
      </c>
    </row>
    <row r="226" spans="2:2" hidden="1" x14ac:dyDescent="0.35">
      <c r="B226" s="167" t="s">
        <v>520</v>
      </c>
    </row>
    <row r="227" spans="2:2" hidden="1" x14ac:dyDescent="0.35">
      <c r="B227" s="167" t="s">
        <v>30</v>
      </c>
    </row>
    <row r="228" spans="2:2" hidden="1" x14ac:dyDescent="0.35">
      <c r="B228" s="167" t="s">
        <v>31</v>
      </c>
    </row>
    <row r="229" spans="2:2" hidden="1" x14ac:dyDescent="0.35">
      <c r="B229" s="167" t="s">
        <v>32</v>
      </c>
    </row>
    <row r="230" spans="2:2" hidden="1" x14ac:dyDescent="0.35">
      <c r="B230" s="167" t="s">
        <v>33</v>
      </c>
    </row>
    <row r="231" spans="2:2" hidden="1" x14ac:dyDescent="0.35">
      <c r="B231" s="167" t="s">
        <v>521</v>
      </c>
    </row>
    <row r="232" spans="2:2" hidden="1" x14ac:dyDescent="0.35">
      <c r="B232" s="167" t="s">
        <v>522</v>
      </c>
    </row>
    <row r="233" spans="2:2" hidden="1" x14ac:dyDescent="0.35">
      <c r="B233" s="167" t="s">
        <v>34</v>
      </c>
    </row>
    <row r="234" spans="2:2" hidden="1" x14ac:dyDescent="0.35">
      <c r="B234" s="167" t="s">
        <v>73</v>
      </c>
    </row>
    <row r="235" spans="2:2" hidden="1" x14ac:dyDescent="0.35">
      <c r="B235" s="167" t="s">
        <v>523</v>
      </c>
    </row>
    <row r="236" spans="2:2" ht="29" hidden="1" x14ac:dyDescent="0.35">
      <c r="B236" s="167" t="s">
        <v>524</v>
      </c>
    </row>
    <row r="237" spans="2:2" hidden="1" x14ac:dyDescent="0.35">
      <c r="B237" s="167" t="s">
        <v>36</v>
      </c>
    </row>
    <row r="238" spans="2:2" hidden="1" x14ac:dyDescent="0.35">
      <c r="B238" s="167" t="s">
        <v>38</v>
      </c>
    </row>
    <row r="239" spans="2:2" hidden="1" x14ac:dyDescent="0.35">
      <c r="B239" s="167" t="s">
        <v>525</v>
      </c>
    </row>
    <row r="240" spans="2:2" hidden="1" x14ac:dyDescent="0.35">
      <c r="B240" s="167" t="s">
        <v>74</v>
      </c>
    </row>
    <row r="241" spans="2:2" hidden="1" x14ac:dyDescent="0.35">
      <c r="B241" s="167" t="s">
        <v>87</v>
      </c>
    </row>
    <row r="242" spans="2:2" hidden="1" x14ac:dyDescent="0.35">
      <c r="B242" s="167" t="s">
        <v>37</v>
      </c>
    </row>
    <row r="243" spans="2:2" hidden="1" x14ac:dyDescent="0.35">
      <c r="B243" s="167" t="s">
        <v>39</v>
      </c>
    </row>
    <row r="244" spans="2:2" hidden="1" x14ac:dyDescent="0.35">
      <c r="B244" s="167" t="s">
        <v>35</v>
      </c>
    </row>
    <row r="245" spans="2:2" hidden="1" x14ac:dyDescent="0.35">
      <c r="B245" s="167" t="s">
        <v>52</v>
      </c>
    </row>
    <row r="246" spans="2:2" hidden="1" x14ac:dyDescent="0.35">
      <c r="B246" s="167" t="s">
        <v>526</v>
      </c>
    </row>
    <row r="247" spans="2:2" hidden="1" x14ac:dyDescent="0.35">
      <c r="B247" s="167" t="s">
        <v>40</v>
      </c>
    </row>
    <row r="248" spans="2:2" hidden="1" x14ac:dyDescent="0.35">
      <c r="B248" s="167" t="s">
        <v>43</v>
      </c>
    </row>
    <row r="249" spans="2:2" hidden="1" x14ac:dyDescent="0.35">
      <c r="B249" s="167" t="s">
        <v>49</v>
      </c>
    </row>
    <row r="250" spans="2:2" hidden="1" x14ac:dyDescent="0.35">
      <c r="B250" s="167" t="s">
        <v>46</v>
      </c>
    </row>
    <row r="251" spans="2:2" ht="29" hidden="1" x14ac:dyDescent="0.35">
      <c r="B251" s="167" t="s">
        <v>527</v>
      </c>
    </row>
    <row r="252" spans="2:2" hidden="1" x14ac:dyDescent="0.35">
      <c r="B252" s="167" t="s">
        <v>44</v>
      </c>
    </row>
    <row r="253" spans="2:2" hidden="1" x14ac:dyDescent="0.35">
      <c r="B253" s="167" t="s">
        <v>45</v>
      </c>
    </row>
    <row r="254" spans="2:2" hidden="1" x14ac:dyDescent="0.35">
      <c r="B254" s="167" t="s">
        <v>54</v>
      </c>
    </row>
    <row r="255" spans="2:2" hidden="1" x14ac:dyDescent="0.35">
      <c r="B255" s="167" t="s">
        <v>51</v>
      </c>
    </row>
    <row r="256" spans="2:2" hidden="1" x14ac:dyDescent="0.35">
      <c r="B256" s="167" t="s">
        <v>50</v>
      </c>
    </row>
    <row r="257" spans="2:2" hidden="1" x14ac:dyDescent="0.35">
      <c r="B257" s="167" t="s">
        <v>53</v>
      </c>
    </row>
    <row r="258" spans="2:2" hidden="1" x14ac:dyDescent="0.35">
      <c r="B258" s="167" t="s">
        <v>47</v>
      </c>
    </row>
    <row r="259" spans="2:2" hidden="1" x14ac:dyDescent="0.35">
      <c r="B259" s="167" t="s">
        <v>48</v>
      </c>
    </row>
    <row r="260" spans="2:2" hidden="1" x14ac:dyDescent="0.35">
      <c r="B260" s="167" t="s">
        <v>41</v>
      </c>
    </row>
    <row r="261" spans="2:2" hidden="1" x14ac:dyDescent="0.35">
      <c r="B261" s="167" t="s">
        <v>42</v>
      </c>
    </row>
    <row r="262" spans="2:2" hidden="1" x14ac:dyDescent="0.35">
      <c r="B262" s="167" t="s">
        <v>55</v>
      </c>
    </row>
    <row r="263" spans="2:2" hidden="1" x14ac:dyDescent="0.35">
      <c r="B263" s="167" t="s">
        <v>59</v>
      </c>
    </row>
    <row r="264" spans="2:2" hidden="1" x14ac:dyDescent="0.35">
      <c r="B264" s="167" t="s">
        <v>60</v>
      </c>
    </row>
    <row r="265" spans="2:2" hidden="1" x14ac:dyDescent="0.35">
      <c r="B265" s="167" t="s">
        <v>58</v>
      </c>
    </row>
    <row r="266" spans="2:2" hidden="1" x14ac:dyDescent="0.35">
      <c r="B266" s="167" t="s">
        <v>528</v>
      </c>
    </row>
    <row r="267" spans="2:2" hidden="1" x14ac:dyDescent="0.35">
      <c r="B267" s="167" t="s">
        <v>57</v>
      </c>
    </row>
    <row r="268" spans="2:2" hidden="1" x14ac:dyDescent="0.35">
      <c r="B268" s="167" t="s">
        <v>56</v>
      </c>
    </row>
    <row r="269" spans="2:2" hidden="1" x14ac:dyDescent="0.35">
      <c r="B269" s="167" t="s">
        <v>61</v>
      </c>
    </row>
    <row r="270" spans="2:2" hidden="1" x14ac:dyDescent="0.35">
      <c r="B270" s="167" t="s">
        <v>62</v>
      </c>
    </row>
    <row r="271" spans="2:2" hidden="1" x14ac:dyDescent="0.35">
      <c r="B271" s="167" t="s">
        <v>64</v>
      </c>
    </row>
    <row r="272" spans="2:2" hidden="1" x14ac:dyDescent="0.35">
      <c r="B272" s="167" t="s">
        <v>67</v>
      </c>
    </row>
    <row r="273" spans="2:2" hidden="1" x14ac:dyDescent="0.35">
      <c r="B273" s="167" t="s">
        <v>68</v>
      </c>
    </row>
    <row r="274" spans="2:2" hidden="1" x14ac:dyDescent="0.35">
      <c r="B274" s="167" t="s">
        <v>63</v>
      </c>
    </row>
    <row r="275" spans="2:2" hidden="1" x14ac:dyDescent="0.35">
      <c r="B275" s="167" t="s">
        <v>65</v>
      </c>
    </row>
    <row r="276" spans="2:2" hidden="1" x14ac:dyDescent="0.35">
      <c r="B276" s="167" t="s">
        <v>69</v>
      </c>
    </row>
    <row r="277" spans="2:2" hidden="1" x14ac:dyDescent="0.35">
      <c r="B277" s="167" t="s">
        <v>529</v>
      </c>
    </row>
    <row r="278" spans="2:2" hidden="1" x14ac:dyDescent="0.35">
      <c r="B278" s="167" t="s">
        <v>66</v>
      </c>
    </row>
    <row r="279" spans="2:2" hidden="1" x14ac:dyDescent="0.35">
      <c r="B279" s="167" t="s">
        <v>70</v>
      </c>
    </row>
    <row r="280" spans="2:2" hidden="1" x14ac:dyDescent="0.35">
      <c r="B280" s="167" t="s">
        <v>71</v>
      </c>
    </row>
    <row r="281" spans="2:2" hidden="1" x14ac:dyDescent="0.35">
      <c r="B281" s="167" t="s">
        <v>72</v>
      </c>
    </row>
    <row r="282" spans="2:2" hidden="1" x14ac:dyDescent="0.35">
      <c r="B282" s="167" t="s">
        <v>79</v>
      </c>
    </row>
    <row r="283" spans="2:2" hidden="1" x14ac:dyDescent="0.35">
      <c r="B283" s="167" t="s">
        <v>88</v>
      </c>
    </row>
    <row r="284" spans="2:2" hidden="1" x14ac:dyDescent="0.35">
      <c r="B284" s="167" t="s">
        <v>80</v>
      </c>
    </row>
    <row r="285" spans="2:2" hidden="1" x14ac:dyDescent="0.35">
      <c r="B285" s="167" t="s">
        <v>85</v>
      </c>
    </row>
    <row r="286" spans="2:2" hidden="1" x14ac:dyDescent="0.35">
      <c r="B286" s="167" t="s">
        <v>83</v>
      </c>
    </row>
    <row r="287" spans="2:2" hidden="1" x14ac:dyDescent="0.35">
      <c r="B287" s="167" t="s">
        <v>14</v>
      </c>
    </row>
    <row r="288" spans="2:2" hidden="1" x14ac:dyDescent="0.35">
      <c r="B288" s="167" t="s">
        <v>77</v>
      </c>
    </row>
    <row r="289" spans="2:2" hidden="1" x14ac:dyDescent="0.35">
      <c r="B289" s="167" t="s">
        <v>81</v>
      </c>
    </row>
    <row r="290" spans="2:2" hidden="1" x14ac:dyDescent="0.35">
      <c r="B290" s="167" t="s">
        <v>78</v>
      </c>
    </row>
    <row r="291" spans="2:2" hidden="1" x14ac:dyDescent="0.35">
      <c r="B291" s="167" t="s">
        <v>89</v>
      </c>
    </row>
    <row r="292" spans="2:2" hidden="1" x14ac:dyDescent="0.35">
      <c r="B292" s="167" t="s">
        <v>530</v>
      </c>
    </row>
    <row r="293" spans="2:2" hidden="1" x14ac:dyDescent="0.35">
      <c r="B293" s="167" t="s">
        <v>84</v>
      </c>
    </row>
    <row r="294" spans="2:2" hidden="1" x14ac:dyDescent="0.35">
      <c r="B294" s="167" t="s">
        <v>90</v>
      </c>
    </row>
    <row r="295" spans="2:2" hidden="1" x14ac:dyDescent="0.35">
      <c r="B295" s="167" t="s">
        <v>82</v>
      </c>
    </row>
    <row r="296" spans="2:2" hidden="1" x14ac:dyDescent="0.35">
      <c r="B296" s="167" t="s">
        <v>91</v>
      </c>
    </row>
    <row r="297" spans="2:2" hidden="1" x14ac:dyDescent="0.35">
      <c r="B297" s="167" t="s">
        <v>531</v>
      </c>
    </row>
    <row r="298" spans="2:2" hidden="1" x14ac:dyDescent="0.35">
      <c r="B298" s="167" t="s">
        <v>95</v>
      </c>
    </row>
    <row r="299" spans="2:2" hidden="1" x14ac:dyDescent="0.35">
      <c r="B299" s="167" t="s">
        <v>93</v>
      </c>
    </row>
    <row r="300" spans="2:2" hidden="1" x14ac:dyDescent="0.35">
      <c r="B300" s="167" t="s">
        <v>92</v>
      </c>
    </row>
    <row r="301" spans="2:2" hidden="1" x14ac:dyDescent="0.35">
      <c r="B301" s="167" t="s">
        <v>100</v>
      </c>
    </row>
    <row r="302" spans="2:2" hidden="1" x14ac:dyDescent="0.35">
      <c r="B302" s="167" t="s">
        <v>96</v>
      </c>
    </row>
    <row r="303" spans="2:2" hidden="1" x14ac:dyDescent="0.35">
      <c r="B303" s="167" t="s">
        <v>97</v>
      </c>
    </row>
    <row r="304" spans="2:2" hidden="1" x14ac:dyDescent="0.35">
      <c r="B304" s="167" t="s">
        <v>98</v>
      </c>
    </row>
    <row r="305" spans="2:2" hidden="1" x14ac:dyDescent="0.35">
      <c r="B305" s="167" t="s">
        <v>99</v>
      </c>
    </row>
    <row r="306" spans="2:2" hidden="1" x14ac:dyDescent="0.35">
      <c r="B306" s="167" t="s">
        <v>101</v>
      </c>
    </row>
    <row r="307" spans="2:2" hidden="1" x14ac:dyDescent="0.35">
      <c r="B307" s="167" t="s">
        <v>532</v>
      </c>
    </row>
    <row r="308" spans="2:2" hidden="1" x14ac:dyDescent="0.35">
      <c r="B308" s="167" t="s">
        <v>102</v>
      </c>
    </row>
    <row r="309" spans="2:2" hidden="1" x14ac:dyDescent="0.35">
      <c r="B309" s="167" t="s">
        <v>103</v>
      </c>
    </row>
    <row r="310" spans="2:2" hidden="1" x14ac:dyDescent="0.35">
      <c r="B310" s="167" t="s">
        <v>104</v>
      </c>
    </row>
    <row r="311" spans="2:2" hidden="1" x14ac:dyDescent="0.35">
      <c r="B311" s="167" t="s">
        <v>105</v>
      </c>
    </row>
    <row r="312" spans="2:2" ht="29" hidden="1" x14ac:dyDescent="0.35">
      <c r="B312" s="167" t="s">
        <v>75</v>
      </c>
    </row>
    <row r="313" spans="2:2" hidden="1" x14ac:dyDescent="0.35">
      <c r="B313" s="167" t="s">
        <v>533</v>
      </c>
    </row>
    <row r="314" spans="2:2" hidden="1" x14ac:dyDescent="0.35">
      <c r="B314" s="167" t="s">
        <v>534</v>
      </c>
    </row>
    <row r="315" spans="2:2" hidden="1" x14ac:dyDescent="0.35">
      <c r="B315" s="167" t="s">
        <v>106</v>
      </c>
    </row>
    <row r="316" spans="2:2" hidden="1" x14ac:dyDescent="0.35">
      <c r="B316" s="167" t="s">
        <v>76</v>
      </c>
    </row>
    <row r="317" spans="2:2" hidden="1" x14ac:dyDescent="0.35">
      <c r="B317" s="167" t="s">
        <v>535</v>
      </c>
    </row>
    <row r="318" spans="2:2" hidden="1" x14ac:dyDescent="0.35">
      <c r="B318" s="167" t="s">
        <v>86</v>
      </c>
    </row>
    <row r="319" spans="2:2" hidden="1" x14ac:dyDescent="0.35">
      <c r="B319" s="167" t="s">
        <v>107</v>
      </c>
    </row>
    <row r="320" spans="2:2" hidden="1" x14ac:dyDescent="0.35">
      <c r="B320" s="167" t="s">
        <v>108</v>
      </c>
    </row>
    <row r="321" spans="2:2" hidden="1" x14ac:dyDescent="0.35">
      <c r="B321" s="167" t="s">
        <v>94</v>
      </c>
    </row>
    <row r="322" spans="2:2" hidden="1" x14ac:dyDescent="0.35"/>
  </sheetData>
  <mergeCells count="352">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20:J120"/>
    <mergeCell ref="M120:N120"/>
    <mergeCell ref="R120:S120"/>
    <mergeCell ref="E118:F118"/>
    <mergeCell ref="I118:J118"/>
    <mergeCell ref="M118:N118"/>
    <mergeCell ref="P101:S101"/>
    <mergeCell ref="Q98:Q99"/>
    <mergeCell ref="R98:R99"/>
    <mergeCell ref="R115:S115"/>
    <mergeCell ref="E116:F116"/>
    <mergeCell ref="I116:J116"/>
    <mergeCell ref="M116:N116"/>
    <mergeCell ref="R116:S116"/>
    <mergeCell ref="E117:F117"/>
    <mergeCell ref="I117:J117"/>
    <mergeCell ref="M117:N117"/>
    <mergeCell ref="R117:S117"/>
    <mergeCell ref="E115:F115"/>
    <mergeCell ref="I115:J115"/>
    <mergeCell ref="M115:N115"/>
    <mergeCell ref="P124:S124"/>
    <mergeCell ref="B125:B126"/>
    <mergeCell ref="C125:C126"/>
    <mergeCell ref="D125:G125"/>
    <mergeCell ref="H125:K125"/>
    <mergeCell ref="L125:O125"/>
    <mergeCell ref="P125:S125"/>
    <mergeCell ref="I121:J121"/>
    <mergeCell ref="M121:N121"/>
    <mergeCell ref="R121:S121"/>
    <mergeCell ref="E122:F122"/>
    <mergeCell ref="I122:J122"/>
    <mergeCell ref="M122:N122"/>
    <mergeCell ref="R122:S122"/>
    <mergeCell ref="B112:B122"/>
    <mergeCell ref="C112:C113"/>
    <mergeCell ref="C115:C122"/>
    <mergeCell ref="E121:F121"/>
    <mergeCell ref="R118:S118"/>
    <mergeCell ref="E119:F119"/>
    <mergeCell ref="I119:J119"/>
    <mergeCell ref="M119:N119"/>
    <mergeCell ref="R119:S119"/>
    <mergeCell ref="E120:F120"/>
    <mergeCell ref="B127:B130"/>
    <mergeCell ref="C127:C128"/>
    <mergeCell ref="C129:C130"/>
    <mergeCell ref="E129:F129"/>
    <mergeCell ref="I129:J129"/>
    <mergeCell ref="M129:N129"/>
    <mergeCell ref="D124:G124"/>
    <mergeCell ref="H124:K124"/>
    <mergeCell ref="L124:O124"/>
    <mergeCell ref="Q129:R129"/>
    <mergeCell ref="E130:F130"/>
    <mergeCell ref="I130:J130"/>
    <mergeCell ref="M130:N130"/>
    <mergeCell ref="Q130:R130"/>
    <mergeCell ref="D126:G126"/>
    <mergeCell ref="H126:K126"/>
    <mergeCell ref="L126:O126"/>
    <mergeCell ref="P126:S126"/>
  </mergeCells>
  <conditionalFormatting sqref="E137">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S27:S28 O27:O28 K27:K28" xr:uid="{2F007864-5C9C-4BDC-91CD-9175077657A8}">
      <formula1>$K$156:$K$160</formula1>
    </dataValidation>
    <dataValidation allowBlank="1" showInputMessage="1" showErrorMessage="1" prompt="Enter the name of the Implementing Entity_x000a_" sqref="C13" xr:uid="{3C5A4062-4FCC-4492-B780-B7F72D2CB08E}"/>
    <dataValidation allowBlank="1" showInputMessage="1" showErrorMessage="1" prompt="Please enter your project ID" sqref="C12" xr:uid="{77333BCC-C70D-48F2-AAED-4F702AB62DA8}"/>
    <dataValidation type="list" allowBlank="1" showInputMessage="1" showErrorMessage="1" error="Select from the drop-down list" prompt="Select from the drop-down list" sqref="C15" xr:uid="{BE8385E2-B8DF-4AAE-A74E-C918F0C6A7D0}">
      <formula1>$B$163:$B$321</formula1>
    </dataValidation>
    <dataValidation type="list" allowBlank="1" showInputMessage="1" showErrorMessage="1" error="Select from the drop-down list" prompt="Select from the drop-down list" sqref="C16" xr:uid="{44463399-4C45-4D5B-A3B5-4D01A0316F71}">
      <formula1>$B$157:$B$160</formula1>
    </dataValidation>
    <dataValidation type="list" allowBlank="1" showInputMessage="1" showErrorMessage="1" error="Please select from the drop-down list" prompt="Please select from the drop-down list" sqref="C14" xr:uid="{1B70B704-2F0B-4D6B-AD0A-3A8BD4BE23CD}">
      <formula1>$C$157:$C$159</formula1>
    </dataValidation>
    <dataValidation type="list" allowBlank="1" showInputMessage="1" showErrorMessage="1" error="Please select the from the drop-down list_x000a_" prompt="Please select from the drop-down list" sqref="C17" xr:uid="{B626D340-AE21-4E57-9E8D-212C47A9DC8F}">
      <formula1>$J$148:$J$155</formula1>
    </dataValidation>
    <dataValidation type="list" allowBlank="1" showInputMessage="1" showErrorMessage="1" prompt="Select adaptation strategy" sqref="S113:S114 O113:O114 K113:K114 G113:G114" xr:uid="{1CF95EA9-9A31-43AF-B5AE-6F0EA9ECC132}">
      <formula1>$I$162:$I$178</formula1>
    </dataValidation>
    <dataValidation type="list" allowBlank="1" showInputMessage="1" showErrorMessage="1" error="Please select improvement level from the drop-down list" prompt="Select improvement level" sqref="F103:G103 J103:K103 N103:O103 R103:S103" xr:uid="{388BA593-D84A-4A9D-932B-95B34941FB9D}">
      <formula1>$H$151:$H$155</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xr:uid="{1B74DF52-C8E4-4878-B0D3-0E110779D2BC}">
      <formula1>$K$156:$K$160</formula1>
    </dataValidation>
    <dataValidation type="list" allowBlank="1" showInputMessage="1" showErrorMessage="1" prompt="Select type" sqref="G87 K87 S87 O87" xr:uid="{8CDC7743-6DA4-4D4A-8576-81B28D859C16}">
      <formula1>$F$137:$F$141</formula1>
    </dataValidation>
    <dataValidation type="list" allowBlank="1" showInputMessage="1" showErrorMessage="1" prompt="Select level of improvements" sqref="D87:E87 H87 L87 P87" xr:uid="{AC4863EF-A004-42A3-8498-2069014FD163}">
      <formula1>$K$156:$K$160</formula1>
    </dataValidation>
    <dataValidation type="list" allowBlank="1" showInputMessage="1" showErrorMessage="1" sqref="E78:F83 I78:J83 M78:N83 Q78:R83" xr:uid="{77C10D7B-534B-4FD3-8841-FD46BF43D938}">
      <formula1>type1</formula1>
    </dataValidation>
    <dataValidation type="list" allowBlank="1" showInputMessage="1" showErrorMessage="1" prompt="Select type" sqref="F57:G57 J57:K57 N57:O57 R57:S57 D59 H59 L59 P59" xr:uid="{2AA32F24-25E0-4C55-897C-631265CD1FBF}">
      <formula1>$D$148:$D$150</formula1>
    </dataValidation>
    <dataValidation type="list" allowBlank="1" showInputMessage="1" showErrorMessage="1" errorTitle="Select from the list" error="Select from the list" prompt="Select hazard addressed by the Early Warning System" sqref="S39 S42 S45 S48 O48 O45 O42 O39 K39 K42 K45 K48 G48 G45 G42 G39" xr:uid="{C1622D50-FA0C-41C9-BDC2-791EA0EA666C}">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5604F939-99D3-4BEE-95CF-D5363846589E}">
      <formula1>0</formula1>
      <formula2>99999</formula2>
    </dataValidation>
    <dataValidation type="list" allowBlank="1" showInputMessage="1" showErrorMessage="1" error="Select from the drop-down list" prompt="Select type of hazards information generated from the drop-down list_x000a_" sqref="F27:F28 J27:J28 N27:N28 R27:R28" xr:uid="{19170782-8756-414C-8200-68B479651CF9}">
      <formula1>$D$136:$D$143</formula1>
    </dataValidation>
    <dataValidation type="list" allowBlank="1" showInputMessage="1" showErrorMessage="1" sqref="B66" xr:uid="{5E8ABC7A-A6B3-43E5-AF08-4D4515587F19}">
      <formula1>selectyn</formula1>
    </dataValidation>
    <dataValidation type="list" allowBlank="1" showInputMessage="1" showErrorMessage="1" prompt="Select capacity level" sqref="G54 O54 K54 S54" xr:uid="{A93F176A-E7AC-4E47-AFD0-99D3B3E8B0B4}">
      <formula1>$F$156:$F$159</formula1>
    </dataValidation>
    <dataValidation type="list" allowBlank="1" showInputMessage="1" showErrorMessage="1" prompt="Select scale" sqref="G59 O59 K59 S59" xr:uid="{82454818-6CFF-4471-B454-FC3F8290E7C1}">
      <formula1>$F$156:$F$159</formula1>
    </dataValidation>
    <dataValidation type="list" allowBlank="1" showInputMessage="1" showErrorMessage="1" prompt="Select level of awarness" sqref="F65:G65 J65:K65 N65:O65 R65:S65" xr:uid="{D93D89D7-F39B-49A9-A516-3E5601A14530}">
      <formula1>$G$156:$G$160</formula1>
    </dataValidation>
    <dataValidation type="list" allowBlank="1" showInputMessage="1" showErrorMessage="1" prompt="Select project/programme sector" sqref="D69 H69 L69 P69 E30 E32 E34 E36 E38 I38 I36 I34 I32 I30 M30 M32 M34 M36 M38 Q38 Q36 Q34 Q32 Q30" xr:uid="{1F5A8268-CE9C-425D-8484-9584F97271F9}">
      <formula1>$J$147:$J$155</formula1>
    </dataValidation>
    <dataValidation type="list" allowBlank="1" showInputMessage="1" showErrorMessage="1" prompt="Select geographical scale" sqref="E69 I69 M69 Q69" xr:uid="{B2775FBB-1725-4649-A755-32921F333D74}">
      <formula1>$D$152:$D$154</formula1>
    </dataValidation>
    <dataValidation type="list" allowBlank="1" showInputMessage="1" showErrorMessage="1" prompt="Select response level" sqref="F69 J69 N69 R69" xr:uid="{977F5390-1272-46F5-8DEC-7B46111FE404}">
      <formula1>$H$156:$H$160</formula1>
    </dataValidation>
    <dataValidation type="list" allowBlank="1" showInputMessage="1" showErrorMessage="1" prompt="Select changes in asset" sqref="F71:G76 J71:K76 N71:O76 R71:S76" xr:uid="{97198278-D69A-492F-887E-7BA924456030}">
      <formula1>$I$156:$I$160</formula1>
    </dataValidation>
    <dataValidation type="list" allowBlank="1" showInputMessage="1" showErrorMessage="1" prompt="Select level of improvements" sqref="I87 M87 Q87" xr:uid="{8CD3240F-E255-421F-BB5D-A31FE8843DD8}">
      <formula1>effectiveness</formula1>
    </dataValidation>
    <dataValidation type="list" allowBlank="1" showInputMessage="1" showErrorMessage="1" prompt="Select programme/sector" sqref="F87 J87 N87 R87" xr:uid="{7C2F3266-B128-419F-8508-6DD65C152823}">
      <formula1>$J$147:$J$155</formula1>
    </dataValidation>
    <dataValidation type="list" allowBlank="1" showInputMessage="1" showErrorMessage="1" prompt="Select the effectiveness of protection/rehabilitation" sqref="S98 S92 S95 S89" xr:uid="{3CA178E1-7AAB-4C1C-8CF6-D84D766A373B}">
      <formula1>effectiveness</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8AE0C6D0-C553-4344-BE79-F961C47F695F}">
      <formula1>0</formula1>
      <formula2>100</formula2>
    </dataValidation>
    <dataValidation type="decimal" allowBlank="1" showInputMessage="1" showErrorMessage="1" errorTitle="Invalid data" error="Enter a percentage between 0 and 100" prompt="Enter a percentage (between 0 and 100)" sqref="F22:G23 J22:K23 R22:S23 N22:O23" xr:uid="{7ACD649D-CE8F-47F9-A6FE-670D2A36861B}">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48B055D6-E96A-42CC-A9D3-7E9908FBDA15}">
      <formula1>0</formula1>
      <formula2>99999999999</formula2>
    </dataValidation>
    <dataValidation type="list" allowBlank="1" showInputMessage="1" showErrorMessage="1" prompt="Select a sector" sqref="F63:G63 J63:K63 N63:O63 R63:S63" xr:uid="{0A92CEC4-5B61-4648-91E3-2DF2EC2C41BB}">
      <formula1>$J$147:$J$155</formula1>
    </dataValidation>
    <dataValidation type="list" allowBlank="1" showInputMessage="1" showErrorMessage="1" prompt="Select status" sqref="O38 K38 G36 G30 G32 G34 G38 K30 K32 K34 K36 O30 O32 O34 O36 S30 S32 S34 S36 S38" xr:uid="{6678C1D2-5F04-49E3-BF1D-9EE7B2F227AA}">
      <formula1>$E$164:$E$166</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BFC3A6AA-9071-497D-8FFA-76FCF2E01E93}">
      <formula1>$D$164:$D$167</formula1>
    </dataValidation>
    <dataValidation type="list" allowBlank="1" showInputMessage="1" showErrorMessage="1" prompt="Select targeted asset" sqref="E71:E76 Q71:Q76 M71:M76 I71:I76" xr:uid="{4DA6BB79-F0AD-4520-81CA-C664D5FFB3F5}">
      <formula1>$J$166:$J$167</formula1>
    </dataValidation>
    <dataValidation type="list" allowBlank="1" showInputMessage="1" showErrorMessage="1" prompt="Enter the unit and type of the natural asset of ecosystem restored" sqref="F89:F90 J89:J90 N89:N90 F92:F93 F95:F96 F98:F99 N98:N99 N95:N96 N92:N93 J98:J99 J95:J96 J92:J93" xr:uid="{9370F51A-85F6-4D27-A87F-1265596A11A9}">
      <formula1>$C$161:$C$164</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96BE61AB-A32C-44AB-8019-5830A8BEA228}">
      <formula1>$C$167:$C$174</formula1>
    </dataValidation>
    <dataValidation type="list" allowBlank="1" showInputMessage="1" showErrorMessage="1" prompt="Select % increase in income level" sqref="F111 N111 F105 J111 F107 F109 J105 J107 J109 N105 N107 N109 R105 R107 R109 R111" xr:uid="{E095A855-D78A-4549-AF85-4A0D43FF48E5}">
      <formula1>$E$169:$E$177</formula1>
    </dataValidation>
    <dataValidation type="list" allowBlank="1" showInputMessage="1" showErrorMessage="1" prompt="Please select the alternate source" sqref="G111 O111 G105 K111 G107 G109 K105 K107 K109 O105 O107 O109 S105 S107 S109 S111" xr:uid="{A7910C87-0789-4212-8081-C380F03A6BC1}">
      <formula1>$K$140:$K$154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B5C37312-C02E-427B-805A-F256C63E5AC3}">
      <formula1>0</formula1>
      <formula2>9999999999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DECB69A-77D7-46AD-A779-BF0099CB093C}">
      <formula1>$D$152:$D$154</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8C13E60B-794E-43E1-9241-DDEAAFB7655E}">
      <formula1>0</formula1>
      <formula2>9999999</formula2>
    </dataValidation>
    <dataValidation type="decimal" allowBlank="1" showInputMessage="1" showErrorMessage="1" errorTitle="Invalid data" error="Please enter a number" sqref="Q54 P57 L57 H57 M54" xr:uid="{FB62C928-A229-457F-9146-96C55A3D3D74}">
      <formula1>0</formula1>
      <formula2>9999999999</formula2>
    </dataValidation>
    <dataValidation type="decimal" allowBlank="1" showInputMessage="1" showErrorMessage="1" errorTitle="Invalid data" error="Please enter a number" prompt="Enter total number of staff trained" sqref="D57" xr:uid="{0B798BD2-04F5-4092-8E57-1DD98D394FF7}">
      <formula1>0</formula1>
      <formula2>9999999999</formula2>
    </dataValidation>
    <dataValidation type="decimal" allowBlank="1" showInputMessage="1" showErrorMessage="1" errorTitle="Invalid data" error="Please enter a number" prompt="Please enter a number here" sqref="E54 I54 D65 H65 L65 P65" xr:uid="{8B433606-6E67-491E-BD1F-702349816B2C}">
      <formula1>0</formula1>
      <formula2>9999999999</formula2>
    </dataValidation>
    <dataValidation type="whole" allowBlank="1" showInputMessage="1" showErrorMessage="1" error="Please enter a number here" prompt="Please enter a number" sqref="D78:D83 H78:H83 L78:L83 P78:P83" xr:uid="{E11DFB92-860D-40A3-B79E-1837698F0647}">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7A2E67E3-C506-4E8B-B4B5-8EADBECBDC5E}">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E0B36A97-6692-4F8B-9AD5-9D402030C73B}">
      <formula1>0</formula1>
      <formula2>999999999999999</formula2>
    </dataValidation>
    <dataValidation type="whole" allowBlank="1" showInputMessage="1" showErrorMessage="1" prompt="Enter number of assets" sqref="P113:P114 D113:D114 H113:H114 L113:L114" xr:uid="{06FF1307-916D-4019-81B0-FBBD4DED781C}">
      <formula1>0</formula1>
      <formula2>9999999999999</formula2>
    </dataValidation>
    <dataValidation type="list" allowBlank="1" showInputMessage="1" showErrorMessage="1" prompt="Select type of assets" sqref="Q113:Q114 M113:M114 I113:I114 E113:E114" xr:uid="{A4B53A60-B1B7-4AA2-AD45-6348E279DB74}">
      <formula1>$L$141:$L$147</formula1>
    </dataValidation>
    <dataValidation type="list" allowBlank="1" showInputMessage="1" showErrorMessage="1" prompt="Select state of enforcement" sqref="E130:F130 I130:J130 M130:N130 Q130:R130" xr:uid="{F0E8FD70-2174-4158-9628-9BA113D156A7}">
      <formula1>$I$137:$I$141</formula1>
    </dataValidation>
    <dataValidation type="list" allowBlank="1" showInputMessage="1" showErrorMessage="1" prompt="Select integration level" sqref="D126:S126" xr:uid="{950D59BD-AA67-4FF4-8B5F-5F3172E4A588}">
      <formula1>$H$144:$H$148</formula1>
    </dataValidation>
    <dataValidation type="list" allowBlank="1" showInputMessage="1" showErrorMessage="1" sqref="I127 O112 K77 I77 G77 Q77 S77 F112 S112 O77 M77 K112 Q127 S127 G127 O127 E127 M127 K127" xr:uid="{2B249036-4091-4065-9C59-3E62258DFA29}">
      <formula1>group</formula1>
    </dataValidation>
    <dataValidation type="list" allowBlank="1" showInputMessage="1" showErrorMessage="1" prompt="Select sector" sqref="Q128 F113:F114 R113:R114 N113:N114 J113:J114 M128 N54 J54 I128 N59 J59 D71:D76 G78:G83 H71:H76 K78:K83 L71:L76 O78:O83 P71:P76 S78:S83 E128 R59 F59 R54 F54" xr:uid="{365CFD1D-3759-4C9D-BA90-98759ECB840F}">
      <formula1>$J$147:$J$155</formula1>
    </dataValidation>
    <dataValidation type="list" allowBlank="1" showInputMessage="1" showErrorMessage="1" prompt="Select scale" sqref="F128 J128 N128 R128 F30 F32 F34 F36 F38 J30 J32 J34 J36 J38 N38 N36 N34 N32 N30 R30 R32 R34 R36 R38 E59 I59 M59 Q59" xr:uid="{FD002D8D-4308-4B66-9FAC-D7CC50FBDD7C}">
      <formula1>$D$152:$D$154</formula1>
    </dataValidation>
    <dataValidation type="list" allowBlank="1" showInputMessage="1" showErrorMessage="1" prompt="Select income source" sqref="Q116 Q118 Q122 Q120" xr:uid="{BC4529DD-E37A-4CC4-BEDE-833954CA1D8E}">
      <formula1>incomesource</formula1>
    </dataValidation>
    <dataValidation type="list" allowBlank="1" showInputMessage="1" showErrorMessage="1" prompt="Select type of policy" sqref="S128 O128 K128" xr:uid="{F79942E5-A7E0-4496-9EF2-570E77D7AB90}">
      <formula1>policy</formula1>
    </dataValidation>
    <dataValidation type="list" allowBlank="1" showInputMessage="1" showErrorMessage="1" prompt="Select effectiveness" sqref="G130 K130 O130 S130" xr:uid="{4F971F4B-A7BC-45CD-87F2-6C0311A5553F}">
      <formula1>$K$156:$K$160</formula1>
    </dataValidation>
    <dataValidation type="list" allowBlank="1" showInputMessage="1" showErrorMessage="1" sqref="E143:E144" xr:uid="{C83C1C84-025E-4A49-ADC1-8C3156EFE95B}">
      <formula1>$D$16:$D$18</formula1>
    </dataValidation>
    <dataValidation type="list" allowBlank="1" showInputMessage="1" showErrorMessage="1" prompt="Select income source" sqref="E116:F116 E122:F122 E120:F120 E118:F118 I116 M116 R116 I118 I120 I122 M118 M120 M122 R118 R120 R122" xr:uid="{FCEDB552-BAA1-47B3-813B-A544618F750E}">
      <formula1>$K$140:$K$154</formula1>
    </dataValidation>
    <dataValidation type="whole" allowBlank="1" showInputMessage="1" showErrorMessage="1" prompt="Enter number of households" sqref="L122 P122 P120 P118 P116 L120 L118 L116 H120 H118 H116 D120 D118 D116 H122 D122" xr:uid="{CF65D2A9-3765-45A6-BE15-F74C3A078616}">
      <formula1>0</formula1>
      <formula2>999999999999</formula2>
    </dataValidation>
    <dataValidation type="decimal" allowBlank="1" showInputMessage="1" showErrorMessage="1" error="Please enter a number" prompt="Enter income level of households" sqref="O122 O120 O118 O116 K120 K118 K116 G120 G118 G116 K122 G122" xr:uid="{4DC0474A-9327-483A-B4E3-73600F74A031}">
      <formula1>0</formula1>
      <formula2>9999999999999</formula2>
    </dataValidation>
    <dataValidation type="whole" allowBlank="1" showInputMessage="1" showErrorMessage="1" error="Please enter a number" prompt="Enter No. of policy introduced or adjusted" sqref="D128 P128 L128 H128" xr:uid="{9F908E2E-3007-4C1D-9F9C-A268FB037E00}">
      <formula1>0</formula1>
      <formula2>999999999999</formula2>
    </dataValidation>
    <dataValidation type="whole" allowBlank="1" showInputMessage="1" showErrorMessage="1" error="Please enter a number here" prompt="Enter No. of development strategies" sqref="D130 P130 L130 H130" xr:uid="{EA14C012-F3B3-4922-937D-F9EB01B4BB68}">
      <formula1>0</formula1>
      <formula2>999999999</formula2>
    </dataValidation>
    <dataValidation type="list" allowBlank="1" showInputMessage="1" showErrorMessage="1" prompt="Select type of policy" sqref="G128" xr:uid="{553654AB-8EE0-4E2C-B62F-B1EE0A78F074}">
      <formula1>$H$165:$H$186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ProjectId>
    <ReportingPeriod xmlns="dc9b7735-1e97-4a24-b7a2-47bf824ab39e" xsi:nil="true"/>
    <WBDocsDocURL xmlns="dc9b7735-1e97-4a24-b7a2-47bf824ab39e">https://spfilesapi.worldbank.org/services?I4_SERVICE=VC&amp;I4_KEY=TF069013&amp;I4_DOCID=47339698-4cef-4597-80e4-ff8b5c1926b4</WBDocsDocURL>
    <WBDocsDocURLPublicOnly xmlns="dc9b7735-1e97-4a24-b7a2-47bf824ab39e">https://spxdocs.worldbank.org/en/081650010262217159/4_web_Copy of PPR7 final Egypt 2019-2020.xlsx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87</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8B0CD7-E2A4-4481-B029-85C3460F2DC2}"/>
</file>

<file path=customXml/itemProps2.xml><?xml version="1.0" encoding="utf-8"?>
<ds:datastoreItem xmlns:ds="http://schemas.openxmlformats.org/officeDocument/2006/customXml" ds:itemID="{A09DB99F-127C-4972-84C8-6046A7723C81}">
  <ds:schemaRefs>
    <ds:schemaRef ds:uri="83135053-af89-4c53-abf0-aa3c7c483e15"/>
    <ds:schemaRef ds:uri="12c7cff5-538e-40c9-93ab-062a0919aa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215E12-9C5D-470F-B202-4FA1FA1CC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Financial Data</vt:lpstr>
      <vt:lpstr>Risk Assesment</vt:lpstr>
      <vt:lpstr>Rating</vt:lpstr>
      <vt:lpstr>Project Indicators</vt:lpstr>
      <vt:lpstr>Lessons Learned</vt:lpstr>
      <vt:lpstr>Results Tracker</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2022-10-26T19:13:46Z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